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8160" tabRatio="829"/>
  </bookViews>
  <sheets>
    <sheet name="Wine Tour Reservations" sheetId="1" r:id="rId1"/>
    <sheet name="BODEGAS" sheetId="7" r:id="rId2"/>
    <sheet name="Tarifas Claudio" sheetId="14" r:id="rId3"/>
    <sheet name="Tarifas OSQUI" sheetId="17" r:id="rId4"/>
    <sheet name="Shipping" sheetId="18" r:id="rId5"/>
    <sheet name="Sample Itis" sheetId="11" r:id="rId6"/>
    <sheet name="Tour PRICES+Transfers" sheetId="8" r:id="rId7"/>
    <sheet name="Otros Transfers" sheetId="12" r:id="rId8"/>
    <sheet name="Emails" sheetId="16" r:id="rId9"/>
    <sheet name="Timing" sheetId="4" r:id="rId10"/>
    <sheet name="Hotels" sheetId="10" r:id="rId11"/>
    <sheet name="Sheet1" sheetId="19" r:id="rId12"/>
  </sheets>
  <definedNames>
    <definedName name="_xlnm._FilterDatabase" localSheetId="1" hidden="1">BODEGAS!$A$1:$K$1</definedName>
    <definedName name="_xlnm._FilterDatabase" localSheetId="10" hidden="1">Hotels!$A$1:$C$44</definedName>
    <definedName name="_xlnm._FilterDatabase" localSheetId="4" hidden="1">Shipping!$B$1:$B$100</definedName>
    <definedName name="_xlnm._FilterDatabase" localSheetId="9" hidden="1">Timing!$A$2:$D$51</definedName>
    <definedName name="_xlnm._FilterDatabase" localSheetId="0" hidden="1">'Wine Tour Reservations'!$A$1:$V$1</definedName>
    <definedName name="Achaval">BODEGAS!$A$44</definedName>
    <definedName name="Alfa_Crux">BODEGAS!$A$132</definedName>
    <definedName name="Alpasión">BODEGAS!$A$172</definedName>
    <definedName name="Altavista">BODEGAS!$A$46</definedName>
    <definedName name="Altus">BODEGAS!$A$200</definedName>
    <definedName name="AMP">BODEGAS!$A$50</definedName>
    <definedName name="Andeluna">BODEGAS!$A$52</definedName>
    <definedName name="Atamisque">BODEGAS!$A$54</definedName>
    <definedName name="Benegas_Lynch">BODEGAS!$A$58</definedName>
    <definedName name="Bodega_Rolland">BODEGAS!$A$188</definedName>
    <definedName name="Bressia">BODEGAS!$A$62</definedName>
    <definedName name="Caelum">BODEGAS!$A$66</definedName>
    <definedName name="Carmine_Granata">BODEGAS!$A$208</definedName>
    <definedName name="Casarena">BODEGAS!$A$70</definedName>
    <definedName name="Cepas_Elegidas">BODEGAS!$A$182</definedName>
    <definedName name="Chandon">BODEGAS!$A$192</definedName>
    <definedName name="Cheval_des_Andes">BODEGAS!$A$186</definedName>
    <definedName name="Claroscuro">BODEGAS!$A$218</definedName>
    <definedName name="Clos_de_Chacras">BODEGAS!$A$76</definedName>
    <definedName name="Corazon_del_Sol">BODEGAS!$A$84</definedName>
    <definedName name="Cruzat">BODEGAS!$A$86</definedName>
    <definedName name="De_Angeles">BODEGAS!$A$88</definedName>
    <definedName name="Diamandes">BODEGAS!$A$162</definedName>
    <definedName name="Domaine_Bousquet">BODEGAS!$A$94</definedName>
    <definedName name="Dominio_del_Plata">BODEGAS!$A$96</definedName>
    <definedName name="Durigutti">BODEGAS!$A$98</definedName>
    <definedName name="Enzo_Bianchi">BODEGAS!$A$202</definedName>
    <definedName name="Familia_Blanco">BODEGAS!$A$176</definedName>
    <definedName name="Familia_Cassone">BODEGAS!$A$104</definedName>
    <definedName name="Finca_Bandini">BODEGAS!$A$198</definedName>
    <definedName name="Finca_Decero">BODEGAS!$A$92</definedName>
    <definedName name="Finca_LaEscarcha">BODEGAS!$A$186</definedName>
    <definedName name="Foster_Lorca">BODEGAS!$A$216</definedName>
    <definedName name="Gimenez_Riili">BODEGAS!$A$110</definedName>
    <definedName name="Huarpe">BODEGAS!$A$180</definedName>
    <definedName name="Kaiken">BODEGAS!$A$114</definedName>
    <definedName name="La_Azul">BODEGAS!$A$113</definedName>
    <definedName name="Lagarde">BODEGAS!$A$118</definedName>
    <definedName name="Lagrade_1">BODEGAS!$A$117</definedName>
    <definedName name="LunaAustral">BODEGAS!$A$168</definedName>
    <definedName name="Maal">BODEGAS!$A$194</definedName>
    <definedName name="Martino_Wines">BODEGAS!$A$204</definedName>
    <definedName name="Masi">BODEGAS!$A$124</definedName>
    <definedName name="Matervini">BODEGAS!$A$160</definedName>
    <definedName name="Melipal">BODEGAS!$A$124</definedName>
    <definedName name="Mendel">BODEGAS!$A$128</definedName>
    <definedName name="Monteviejo">BODEGAS!$A$164</definedName>
    <definedName name="Penedo_Borges">BODEGAS!$A$214</definedName>
    <definedName name="Piedra_Negra">BODEGAS!$A$196</definedName>
    <definedName name="Pulenta_Estate">BODEGAS!$A$138</definedName>
    <definedName name="Renacer">BODEGAS!$A$168</definedName>
    <definedName name="Rolland">BODEGAS!$A$190</definedName>
    <definedName name="Ruca">BODEGAS!$A$140</definedName>
    <definedName name="Salentein">BODEGAS!$A$144</definedName>
    <definedName name="Solo_Contigo">BODEGAS!$A$158</definedName>
    <definedName name="Sottano">BODEGAS!$A$144</definedName>
    <definedName name="Tempus_Alba">BODEGAS!$A$148</definedName>
    <definedName name="Terrazas">BODEGAS!$A$150</definedName>
    <definedName name="top">BODEGAS!$A$2</definedName>
    <definedName name="Trez_Wines">BODEGAS!$A$166</definedName>
    <definedName name="Viamonte">BODEGAS!$A$152</definedName>
    <definedName name="Viña_Cobos">BODEGAS!$A$82</definedName>
    <definedName name="Viña_Las_Perdices">BODEGAS!$A$210</definedName>
    <definedName name="ViñaAlicia">BODEGAS!$A$178</definedName>
    <definedName name="Vistalba">BODEGAS!$A$156</definedName>
    <definedName name="Zaina">BODEGAS!$A$174</definedName>
    <definedName name="Zuccardi">BODEGAS!$A$176</definedName>
  </definedNames>
  <calcPr calcId="145621"/>
</workbook>
</file>

<file path=xl/calcChain.xml><?xml version="1.0" encoding="utf-8"?>
<calcChain xmlns="http://schemas.openxmlformats.org/spreadsheetml/2006/main">
  <c r="E70" i="18" l="1"/>
  <c r="E105" i="18" l="1"/>
  <c r="U5" i="14" l="1"/>
  <c r="E104" i="18" l="1"/>
  <c r="E103" i="18"/>
  <c r="Y43" i="14" l="1"/>
  <c r="Y27" i="14"/>
  <c r="Y28" i="14"/>
  <c r="Y29" i="14"/>
  <c r="Y30" i="14"/>
  <c r="Y31" i="14"/>
  <c r="Y32" i="14"/>
  <c r="Y26" i="14"/>
  <c r="Y19" i="14"/>
  <c r="Y20" i="14"/>
  <c r="Y21" i="14"/>
  <c r="Y22" i="14"/>
  <c r="Y23" i="14"/>
  <c r="Y24" i="14"/>
  <c r="Y18" i="14"/>
  <c r="Y6" i="14"/>
  <c r="Y7" i="14"/>
  <c r="Y8" i="14"/>
  <c r="Y9" i="14"/>
  <c r="Y10" i="14"/>
  <c r="Y11" i="14"/>
  <c r="Y12" i="14"/>
  <c r="Y13" i="14"/>
  <c r="Y5" i="14"/>
  <c r="X43" i="14"/>
  <c r="X27" i="14"/>
  <c r="X28" i="14"/>
  <c r="X29" i="14"/>
  <c r="X30" i="14"/>
  <c r="X31" i="14"/>
  <c r="X32" i="14"/>
  <c r="X26" i="14"/>
  <c r="X19" i="14"/>
  <c r="X20" i="14"/>
  <c r="X21" i="14"/>
  <c r="X22" i="14"/>
  <c r="X23" i="14"/>
  <c r="X24" i="14"/>
  <c r="X18" i="14"/>
  <c r="X6" i="14"/>
  <c r="X7" i="14"/>
  <c r="X8" i="14"/>
  <c r="X9" i="14"/>
  <c r="X10" i="14"/>
  <c r="X11" i="14"/>
  <c r="X12" i="14"/>
  <c r="X13" i="14"/>
  <c r="X5" i="14"/>
  <c r="U27" i="14"/>
  <c r="U28" i="14"/>
  <c r="U29" i="14"/>
  <c r="U30" i="14"/>
  <c r="U31" i="14"/>
  <c r="U32" i="14"/>
  <c r="U26" i="14"/>
  <c r="U19" i="14"/>
  <c r="U20" i="14"/>
  <c r="U21" i="14"/>
  <c r="U22" i="14"/>
  <c r="U23" i="14"/>
  <c r="U24" i="14"/>
  <c r="U18" i="14"/>
  <c r="E102" i="18" l="1"/>
  <c r="E101" i="18"/>
  <c r="P2421" i="1" l="1"/>
  <c r="O2421" i="1"/>
  <c r="N2421" i="1"/>
  <c r="P2420" i="1"/>
  <c r="O2420" i="1"/>
  <c r="N2420" i="1"/>
  <c r="P2419" i="1"/>
  <c r="O2419" i="1"/>
  <c r="N2419" i="1"/>
  <c r="P2418" i="1"/>
  <c r="O2418" i="1"/>
  <c r="N2418" i="1"/>
  <c r="P2417" i="1"/>
  <c r="O2417" i="1"/>
  <c r="N2417" i="1"/>
  <c r="P2416" i="1"/>
  <c r="O2416" i="1"/>
  <c r="N2416" i="1"/>
  <c r="P2415" i="1"/>
  <c r="O2415" i="1"/>
  <c r="N2415" i="1"/>
  <c r="P2414" i="1"/>
  <c r="O2414" i="1"/>
  <c r="N2414" i="1"/>
  <c r="P2413" i="1"/>
  <c r="O2413" i="1"/>
  <c r="N2413" i="1"/>
  <c r="P2411" i="1"/>
  <c r="O2411" i="1"/>
  <c r="N2411" i="1"/>
  <c r="P2410" i="1"/>
  <c r="O2410" i="1"/>
  <c r="N2410" i="1"/>
  <c r="P2409" i="1"/>
  <c r="O2409" i="1"/>
  <c r="N2409" i="1"/>
  <c r="P2408" i="1"/>
  <c r="O2408" i="1"/>
  <c r="N2408" i="1"/>
  <c r="P2407" i="1"/>
  <c r="O2407" i="1"/>
  <c r="N2407" i="1"/>
  <c r="P2406" i="1"/>
  <c r="O2406" i="1"/>
  <c r="N2406" i="1"/>
  <c r="P2405" i="1"/>
  <c r="O2405" i="1"/>
  <c r="N2405" i="1"/>
  <c r="P2404" i="1"/>
  <c r="O2404" i="1"/>
  <c r="N2404" i="1"/>
  <c r="P2403" i="1"/>
  <c r="O2403" i="1"/>
  <c r="N2403" i="1"/>
  <c r="E100" i="18" l="1"/>
  <c r="E99" i="18" l="1"/>
  <c r="P2221" i="1" l="1"/>
  <c r="O2221" i="1"/>
  <c r="N2221" i="1"/>
  <c r="P2220" i="1"/>
  <c r="O2220" i="1"/>
  <c r="N2220" i="1"/>
  <c r="P2219" i="1"/>
  <c r="O2219" i="1"/>
  <c r="N2219" i="1"/>
  <c r="P2218" i="1"/>
  <c r="O2218" i="1"/>
  <c r="N2218" i="1"/>
  <c r="P2217" i="1"/>
  <c r="O2217" i="1"/>
  <c r="N2217" i="1"/>
  <c r="P2216" i="1"/>
  <c r="O2216" i="1"/>
  <c r="N2216" i="1"/>
  <c r="P2215" i="1"/>
  <c r="O2215" i="1"/>
  <c r="N2215" i="1"/>
  <c r="P2214" i="1"/>
  <c r="O2214" i="1"/>
  <c r="N2214" i="1"/>
  <c r="P2213" i="1"/>
  <c r="O2213" i="1"/>
  <c r="N2213" i="1"/>
  <c r="P2201" i="1" l="1"/>
  <c r="O2201" i="1"/>
  <c r="N2201" i="1"/>
  <c r="P2200" i="1"/>
  <c r="O2200" i="1"/>
  <c r="N2200" i="1"/>
  <c r="P2199" i="1"/>
  <c r="O2199" i="1"/>
  <c r="N2199" i="1"/>
  <c r="P2198" i="1"/>
  <c r="O2198" i="1"/>
  <c r="N2198" i="1"/>
  <c r="P2197" i="1"/>
  <c r="O2197" i="1"/>
  <c r="N2197" i="1"/>
  <c r="P2196" i="1"/>
  <c r="O2196" i="1"/>
  <c r="N2196" i="1"/>
  <c r="P2195" i="1"/>
  <c r="O2195" i="1"/>
  <c r="N2195" i="1"/>
  <c r="P2194" i="1"/>
  <c r="O2194" i="1"/>
  <c r="N2194" i="1"/>
  <c r="P2193" i="1"/>
  <c r="O2193" i="1"/>
  <c r="N2193" i="1"/>
  <c r="P2191" i="1"/>
  <c r="O2191" i="1"/>
  <c r="N2191" i="1"/>
  <c r="P2190" i="1"/>
  <c r="O2190" i="1"/>
  <c r="N2190" i="1"/>
  <c r="P2189" i="1"/>
  <c r="O2189" i="1"/>
  <c r="N2189" i="1"/>
  <c r="P2188" i="1"/>
  <c r="O2188" i="1"/>
  <c r="N2188" i="1"/>
  <c r="P2187" i="1"/>
  <c r="O2187" i="1"/>
  <c r="N2187" i="1"/>
  <c r="P2186" i="1"/>
  <c r="O2186" i="1"/>
  <c r="N2186" i="1"/>
  <c r="P2185" i="1"/>
  <c r="O2185" i="1"/>
  <c r="N2185" i="1"/>
  <c r="P2184" i="1"/>
  <c r="O2184" i="1"/>
  <c r="N2184" i="1"/>
  <c r="P2183" i="1"/>
  <c r="O2183" i="1"/>
  <c r="N2183" i="1"/>
  <c r="E96" i="18" l="1"/>
  <c r="P2181" i="1" l="1"/>
  <c r="O2181" i="1"/>
  <c r="N2181" i="1"/>
  <c r="P2180" i="1"/>
  <c r="O2180" i="1"/>
  <c r="N2180" i="1"/>
  <c r="P2179" i="1"/>
  <c r="O2179" i="1"/>
  <c r="N2179" i="1"/>
  <c r="P2178" i="1"/>
  <c r="O2178" i="1"/>
  <c r="N2178" i="1"/>
  <c r="P2177" i="1"/>
  <c r="O2177" i="1"/>
  <c r="N2177" i="1"/>
  <c r="P2176" i="1"/>
  <c r="O2176" i="1"/>
  <c r="N2176" i="1"/>
  <c r="P2175" i="1"/>
  <c r="O2175" i="1"/>
  <c r="N2175" i="1"/>
  <c r="P2174" i="1"/>
  <c r="O2174" i="1"/>
  <c r="N2174" i="1"/>
  <c r="P2173" i="1"/>
  <c r="O2173" i="1"/>
  <c r="N2173" i="1"/>
  <c r="E97" i="18" l="1"/>
  <c r="E98" i="18" l="1"/>
  <c r="E95" i="18" l="1"/>
  <c r="P2161" i="1" l="1"/>
  <c r="O2161" i="1"/>
  <c r="N2161" i="1"/>
  <c r="P2160" i="1"/>
  <c r="O2160" i="1"/>
  <c r="N2160" i="1"/>
  <c r="P2159" i="1"/>
  <c r="O2159" i="1"/>
  <c r="N2159" i="1"/>
  <c r="P2158" i="1"/>
  <c r="O2158" i="1"/>
  <c r="N2158" i="1"/>
  <c r="P2157" i="1"/>
  <c r="O2157" i="1"/>
  <c r="N2157" i="1"/>
  <c r="P2156" i="1"/>
  <c r="O2156" i="1"/>
  <c r="N2156" i="1"/>
  <c r="P2155" i="1"/>
  <c r="O2155" i="1"/>
  <c r="N2155" i="1"/>
  <c r="P2154" i="1"/>
  <c r="O2154" i="1"/>
  <c r="N2154" i="1"/>
  <c r="P2153" i="1"/>
  <c r="O2153" i="1"/>
  <c r="N2153" i="1"/>
  <c r="P2141" i="1" l="1"/>
  <c r="O2141" i="1"/>
  <c r="N2141" i="1"/>
  <c r="P2140" i="1"/>
  <c r="O2140" i="1"/>
  <c r="N2140" i="1"/>
  <c r="P2139" i="1"/>
  <c r="O2139" i="1"/>
  <c r="N2139" i="1"/>
  <c r="P2138" i="1"/>
  <c r="O2138" i="1"/>
  <c r="N2138" i="1"/>
  <c r="P2137" i="1"/>
  <c r="O2137" i="1"/>
  <c r="N2137" i="1"/>
  <c r="P2136" i="1"/>
  <c r="O2136" i="1"/>
  <c r="N2136" i="1"/>
  <c r="P2135" i="1"/>
  <c r="O2135" i="1"/>
  <c r="N2135" i="1"/>
  <c r="P2134" i="1"/>
  <c r="O2134" i="1"/>
  <c r="N2134" i="1"/>
  <c r="P2133" i="1"/>
  <c r="O2133" i="1"/>
  <c r="N2133" i="1"/>
  <c r="E94" i="18" l="1"/>
  <c r="E93" i="18"/>
  <c r="P2111" i="1" l="1"/>
  <c r="O2111" i="1"/>
  <c r="N2111" i="1"/>
  <c r="P2110" i="1"/>
  <c r="O2110" i="1"/>
  <c r="N2110" i="1"/>
  <c r="P2109" i="1"/>
  <c r="O2109" i="1"/>
  <c r="N2109" i="1"/>
  <c r="P2108" i="1"/>
  <c r="O2108" i="1"/>
  <c r="N2108" i="1"/>
  <c r="P2107" i="1"/>
  <c r="O2107" i="1"/>
  <c r="N2107" i="1"/>
  <c r="P2106" i="1"/>
  <c r="O2106" i="1"/>
  <c r="N2106" i="1"/>
  <c r="P2105" i="1"/>
  <c r="O2105" i="1"/>
  <c r="N2105" i="1"/>
  <c r="P2104" i="1"/>
  <c r="O2104" i="1"/>
  <c r="N2104" i="1"/>
  <c r="P2103" i="1"/>
  <c r="O2103" i="1"/>
  <c r="N2103" i="1"/>
  <c r="E91" i="18" l="1"/>
  <c r="E92" i="18"/>
  <c r="P2081" i="1" l="1"/>
  <c r="O2081" i="1"/>
  <c r="N2081" i="1"/>
  <c r="P2080" i="1"/>
  <c r="O2080" i="1"/>
  <c r="N2080" i="1"/>
  <c r="P2079" i="1"/>
  <c r="O2079" i="1"/>
  <c r="N2079" i="1"/>
  <c r="P2078" i="1"/>
  <c r="O2078" i="1"/>
  <c r="N2078" i="1"/>
  <c r="P2077" i="1"/>
  <c r="O2077" i="1"/>
  <c r="N2077" i="1"/>
  <c r="P2076" i="1"/>
  <c r="O2076" i="1"/>
  <c r="N2076" i="1"/>
  <c r="P2075" i="1"/>
  <c r="O2075" i="1"/>
  <c r="N2075" i="1"/>
  <c r="P2074" i="1"/>
  <c r="O2074" i="1"/>
  <c r="N2074" i="1"/>
  <c r="P2073" i="1"/>
  <c r="O2073" i="1"/>
  <c r="N2073" i="1"/>
  <c r="E90" i="18" l="1"/>
  <c r="P2011" i="1" l="1"/>
  <c r="O2011" i="1"/>
  <c r="N2011" i="1"/>
  <c r="P2010" i="1"/>
  <c r="O2010" i="1"/>
  <c r="N2010" i="1"/>
  <c r="P2009" i="1"/>
  <c r="O2009" i="1"/>
  <c r="N2009" i="1"/>
  <c r="P2008" i="1"/>
  <c r="O2008" i="1"/>
  <c r="N2008" i="1"/>
  <c r="P2007" i="1"/>
  <c r="O2007" i="1"/>
  <c r="N2007" i="1"/>
  <c r="P2006" i="1"/>
  <c r="O2006" i="1"/>
  <c r="N2006" i="1"/>
  <c r="P2005" i="1"/>
  <c r="O2005" i="1"/>
  <c r="N2005" i="1"/>
  <c r="P2004" i="1"/>
  <c r="O2004" i="1"/>
  <c r="N2004" i="1"/>
  <c r="P2003" i="1"/>
  <c r="O2003" i="1"/>
  <c r="N2003" i="1"/>
  <c r="E89" i="18" l="1"/>
  <c r="E88" i="18"/>
  <c r="E87" i="18" l="1"/>
  <c r="E78" i="18"/>
  <c r="E86" i="18" l="1"/>
  <c r="P1991" i="1" l="1"/>
  <c r="O1991" i="1"/>
  <c r="N1991" i="1"/>
  <c r="P1990" i="1"/>
  <c r="O1990" i="1"/>
  <c r="N1990" i="1"/>
  <c r="P1989" i="1"/>
  <c r="O1989" i="1"/>
  <c r="N1989" i="1"/>
  <c r="P1988" i="1"/>
  <c r="O1988" i="1"/>
  <c r="N1988" i="1"/>
  <c r="P1987" i="1"/>
  <c r="O1987" i="1"/>
  <c r="N1987" i="1"/>
  <c r="P1986" i="1"/>
  <c r="O1986" i="1"/>
  <c r="N1986" i="1"/>
  <c r="P1985" i="1"/>
  <c r="O1985" i="1"/>
  <c r="N1985" i="1"/>
  <c r="P1984" i="1"/>
  <c r="O1984" i="1"/>
  <c r="N1984" i="1"/>
  <c r="P1983" i="1"/>
  <c r="O1983" i="1"/>
  <c r="N1983" i="1"/>
  <c r="P1971" i="1"/>
  <c r="O1971" i="1"/>
  <c r="N1971" i="1"/>
  <c r="P1970" i="1"/>
  <c r="O1970" i="1"/>
  <c r="N1970" i="1"/>
  <c r="P1969" i="1"/>
  <c r="O1969" i="1"/>
  <c r="N1969" i="1"/>
  <c r="P1968" i="1"/>
  <c r="O1968" i="1"/>
  <c r="N1968" i="1"/>
  <c r="P1967" i="1"/>
  <c r="O1967" i="1"/>
  <c r="N1967" i="1"/>
  <c r="P1966" i="1"/>
  <c r="O1966" i="1"/>
  <c r="N1966" i="1"/>
  <c r="P1965" i="1"/>
  <c r="O1965" i="1"/>
  <c r="N1965" i="1"/>
  <c r="P1964" i="1"/>
  <c r="O1964" i="1"/>
  <c r="N1964" i="1"/>
  <c r="P1963" i="1"/>
  <c r="O1963" i="1"/>
  <c r="N1963" i="1"/>
  <c r="P1921" i="1" l="1"/>
  <c r="O1921" i="1"/>
  <c r="N1921" i="1"/>
  <c r="P1920" i="1"/>
  <c r="O1920" i="1"/>
  <c r="N1920" i="1"/>
  <c r="P1919" i="1"/>
  <c r="O1919" i="1"/>
  <c r="N1919" i="1"/>
  <c r="P1918" i="1"/>
  <c r="O1918" i="1"/>
  <c r="N1918" i="1"/>
  <c r="P1917" i="1"/>
  <c r="O1917" i="1"/>
  <c r="N1917" i="1"/>
  <c r="P1916" i="1"/>
  <c r="O1916" i="1"/>
  <c r="N1916" i="1"/>
  <c r="P1915" i="1"/>
  <c r="O1915" i="1"/>
  <c r="N1915" i="1"/>
  <c r="P1914" i="1"/>
  <c r="O1914" i="1"/>
  <c r="N1914" i="1"/>
  <c r="P1913" i="1"/>
  <c r="O1913" i="1"/>
  <c r="N1913" i="1"/>
  <c r="P2131" i="1" l="1"/>
  <c r="O2131" i="1"/>
  <c r="N2131" i="1"/>
  <c r="P2130" i="1"/>
  <c r="O2130" i="1"/>
  <c r="N2130" i="1"/>
  <c r="P2129" i="1"/>
  <c r="O2129" i="1"/>
  <c r="N2129" i="1"/>
  <c r="P2128" i="1"/>
  <c r="O2128" i="1"/>
  <c r="N2128" i="1"/>
  <c r="P2127" i="1"/>
  <c r="O2127" i="1"/>
  <c r="N2127" i="1"/>
  <c r="P2126" i="1"/>
  <c r="O2126" i="1"/>
  <c r="N2126" i="1"/>
  <c r="P2125" i="1"/>
  <c r="O2125" i="1"/>
  <c r="N2125" i="1"/>
  <c r="P2124" i="1"/>
  <c r="O2124" i="1"/>
  <c r="N2124" i="1"/>
  <c r="P2123" i="1"/>
  <c r="O2123" i="1"/>
  <c r="N2123" i="1"/>
  <c r="E85" i="18" l="1"/>
  <c r="P1841" i="1" l="1"/>
  <c r="O1841" i="1"/>
  <c r="N1841" i="1"/>
  <c r="P1840" i="1"/>
  <c r="O1840" i="1"/>
  <c r="N1840" i="1"/>
  <c r="P1839" i="1"/>
  <c r="O1839" i="1"/>
  <c r="N1839" i="1"/>
  <c r="P1838" i="1"/>
  <c r="O1838" i="1"/>
  <c r="N1838" i="1"/>
  <c r="P1837" i="1"/>
  <c r="O1837" i="1"/>
  <c r="N1837" i="1"/>
  <c r="P1836" i="1"/>
  <c r="O1836" i="1"/>
  <c r="N1836" i="1"/>
  <c r="P1835" i="1"/>
  <c r="O1835" i="1"/>
  <c r="N1835" i="1"/>
  <c r="P1834" i="1"/>
  <c r="O1834" i="1"/>
  <c r="N1834" i="1"/>
  <c r="P1833" i="1"/>
  <c r="O1833" i="1"/>
  <c r="N1833" i="1"/>
  <c r="E84" i="18" l="1"/>
  <c r="E83" i="18" l="1"/>
  <c r="E82" i="18"/>
  <c r="E81" i="18" l="1"/>
  <c r="E80" i="18"/>
  <c r="E79" i="18"/>
  <c r="W27" i="14" l="1"/>
  <c r="W28" i="14"/>
  <c r="W29" i="14"/>
  <c r="W30" i="14"/>
  <c r="W31" i="14"/>
  <c r="W32" i="14"/>
  <c r="W26" i="14"/>
  <c r="W19" i="14"/>
  <c r="W20" i="14"/>
  <c r="W21" i="14"/>
  <c r="W22" i="14"/>
  <c r="W23" i="14"/>
  <c r="W24" i="14"/>
  <c r="W18" i="14"/>
  <c r="W13" i="14" l="1"/>
  <c r="W6" i="14"/>
  <c r="W7" i="14"/>
  <c r="W8" i="14"/>
  <c r="W9" i="14"/>
  <c r="W10" i="14"/>
  <c r="W11" i="14"/>
  <c r="W12" i="14"/>
  <c r="W5" i="14"/>
  <c r="P1711" i="1" l="1"/>
  <c r="O1711" i="1"/>
  <c r="N1711" i="1"/>
  <c r="P1710" i="1"/>
  <c r="O1710" i="1"/>
  <c r="N1710" i="1"/>
  <c r="P1709" i="1"/>
  <c r="O1709" i="1"/>
  <c r="N1709" i="1"/>
  <c r="P1708" i="1"/>
  <c r="O1708" i="1"/>
  <c r="N1708" i="1"/>
  <c r="P1707" i="1"/>
  <c r="O1707" i="1"/>
  <c r="N1707" i="1"/>
  <c r="P1706" i="1"/>
  <c r="O1706" i="1"/>
  <c r="N1706" i="1"/>
  <c r="P1705" i="1"/>
  <c r="O1705" i="1"/>
  <c r="N1705" i="1"/>
  <c r="P1704" i="1"/>
  <c r="O1704" i="1"/>
  <c r="N1704" i="1"/>
  <c r="P1703" i="1"/>
  <c r="O1703" i="1"/>
  <c r="N1703" i="1"/>
  <c r="P1891" i="1" l="1"/>
  <c r="O1891" i="1"/>
  <c r="N1891" i="1"/>
  <c r="P1890" i="1"/>
  <c r="O1890" i="1"/>
  <c r="N1890" i="1"/>
  <c r="P1889" i="1"/>
  <c r="O1889" i="1"/>
  <c r="N1889" i="1"/>
  <c r="P1888" i="1"/>
  <c r="O1888" i="1"/>
  <c r="N1888" i="1"/>
  <c r="P1887" i="1"/>
  <c r="O1887" i="1"/>
  <c r="N1887" i="1"/>
  <c r="P1886" i="1"/>
  <c r="O1886" i="1"/>
  <c r="N1886" i="1"/>
  <c r="P1885" i="1"/>
  <c r="O1885" i="1"/>
  <c r="N1885" i="1"/>
  <c r="P1884" i="1"/>
  <c r="O1884" i="1"/>
  <c r="N1884" i="1"/>
  <c r="P1883" i="1"/>
  <c r="O1883" i="1"/>
  <c r="N1883" i="1"/>
  <c r="E77" i="18" l="1"/>
  <c r="E76" i="18"/>
  <c r="E75" i="18"/>
  <c r="P1651" i="1" l="1"/>
  <c r="O1651" i="1"/>
  <c r="N1651" i="1"/>
  <c r="P1650" i="1"/>
  <c r="O1650" i="1"/>
  <c r="N1650" i="1"/>
  <c r="P1649" i="1"/>
  <c r="O1649" i="1"/>
  <c r="N1649" i="1"/>
  <c r="P1648" i="1"/>
  <c r="O1648" i="1"/>
  <c r="N1648" i="1"/>
  <c r="P1647" i="1"/>
  <c r="O1647" i="1"/>
  <c r="N1647" i="1"/>
  <c r="P1646" i="1"/>
  <c r="O1646" i="1"/>
  <c r="N1646" i="1"/>
  <c r="P1645" i="1"/>
  <c r="O1645" i="1"/>
  <c r="N1645" i="1"/>
  <c r="P1644" i="1"/>
  <c r="O1644" i="1"/>
  <c r="N1644" i="1"/>
  <c r="P1643" i="1"/>
  <c r="O1643" i="1"/>
  <c r="N1643" i="1"/>
  <c r="P1631" i="1" l="1"/>
  <c r="O1631" i="1"/>
  <c r="N1631" i="1"/>
  <c r="P1630" i="1"/>
  <c r="O1630" i="1"/>
  <c r="N1630" i="1"/>
  <c r="P1629" i="1"/>
  <c r="O1629" i="1"/>
  <c r="N1629" i="1"/>
  <c r="P1628" i="1"/>
  <c r="O1628" i="1"/>
  <c r="N1628" i="1"/>
  <c r="P1627" i="1"/>
  <c r="O1627" i="1"/>
  <c r="N1627" i="1"/>
  <c r="P1626" i="1"/>
  <c r="O1626" i="1"/>
  <c r="N1626" i="1"/>
  <c r="P1625" i="1"/>
  <c r="O1625" i="1"/>
  <c r="N1625" i="1"/>
  <c r="P1624" i="1"/>
  <c r="O1624" i="1"/>
  <c r="N1624" i="1"/>
  <c r="P1623" i="1"/>
  <c r="O1623" i="1"/>
  <c r="N1623" i="1"/>
  <c r="P1641" i="1" l="1"/>
  <c r="O1641" i="1"/>
  <c r="N1641" i="1"/>
  <c r="P1640" i="1"/>
  <c r="O1640" i="1"/>
  <c r="N1640" i="1"/>
  <c r="P1639" i="1"/>
  <c r="O1639" i="1"/>
  <c r="N1639" i="1"/>
  <c r="P1638" i="1"/>
  <c r="O1638" i="1"/>
  <c r="N1638" i="1"/>
  <c r="P1637" i="1"/>
  <c r="O1637" i="1"/>
  <c r="N1637" i="1"/>
  <c r="P1636" i="1"/>
  <c r="O1636" i="1"/>
  <c r="N1636" i="1"/>
  <c r="P1635" i="1"/>
  <c r="O1635" i="1"/>
  <c r="N1635" i="1"/>
  <c r="P1634" i="1"/>
  <c r="O1634" i="1"/>
  <c r="N1634" i="1"/>
  <c r="P1633" i="1"/>
  <c r="O1633" i="1"/>
  <c r="N1633" i="1"/>
  <c r="E71" i="18" l="1"/>
  <c r="P1771" i="1" l="1"/>
  <c r="O1771" i="1"/>
  <c r="N1771" i="1"/>
  <c r="P1770" i="1"/>
  <c r="O1770" i="1"/>
  <c r="N1770" i="1"/>
  <c r="P1769" i="1"/>
  <c r="O1769" i="1"/>
  <c r="N1769" i="1"/>
  <c r="P1768" i="1"/>
  <c r="O1768" i="1"/>
  <c r="N1768" i="1"/>
  <c r="P1767" i="1"/>
  <c r="O1767" i="1"/>
  <c r="N1767" i="1"/>
  <c r="P1766" i="1"/>
  <c r="O1766" i="1"/>
  <c r="N1766" i="1"/>
  <c r="P1765" i="1"/>
  <c r="O1765" i="1"/>
  <c r="N1765" i="1"/>
  <c r="P1764" i="1"/>
  <c r="O1764" i="1"/>
  <c r="N1764" i="1"/>
  <c r="P1763" i="1"/>
  <c r="O1763" i="1"/>
  <c r="N1763" i="1"/>
  <c r="P1741" i="1"/>
  <c r="O1741" i="1"/>
  <c r="N1741" i="1"/>
  <c r="P1740" i="1"/>
  <c r="O1740" i="1"/>
  <c r="N1740" i="1"/>
  <c r="P1739" i="1"/>
  <c r="O1739" i="1"/>
  <c r="N1739" i="1"/>
  <c r="P1738" i="1"/>
  <c r="O1738" i="1"/>
  <c r="N1738" i="1"/>
  <c r="P1737" i="1"/>
  <c r="O1737" i="1"/>
  <c r="N1737" i="1"/>
  <c r="P1736" i="1"/>
  <c r="O1736" i="1"/>
  <c r="N1736" i="1"/>
  <c r="P1735" i="1"/>
  <c r="O1735" i="1"/>
  <c r="N1735" i="1"/>
  <c r="P1734" i="1"/>
  <c r="O1734" i="1"/>
  <c r="N1734" i="1"/>
  <c r="P1733" i="1"/>
  <c r="O1733" i="1"/>
  <c r="N1733" i="1"/>
  <c r="P1661" i="1"/>
  <c r="O1661" i="1"/>
  <c r="N1661" i="1"/>
  <c r="P1660" i="1"/>
  <c r="O1660" i="1"/>
  <c r="N1660" i="1"/>
  <c r="P1659" i="1"/>
  <c r="O1659" i="1"/>
  <c r="N1659" i="1"/>
  <c r="P1658" i="1"/>
  <c r="O1658" i="1"/>
  <c r="N1658" i="1"/>
  <c r="P1657" i="1"/>
  <c r="O1657" i="1"/>
  <c r="N1657" i="1"/>
  <c r="P1656" i="1"/>
  <c r="O1656" i="1"/>
  <c r="N1656" i="1"/>
  <c r="P1655" i="1"/>
  <c r="O1655" i="1"/>
  <c r="N1655" i="1"/>
  <c r="P1654" i="1"/>
  <c r="O1654" i="1"/>
  <c r="N1654" i="1"/>
  <c r="P1653" i="1"/>
  <c r="O1653" i="1"/>
  <c r="N1653" i="1"/>
  <c r="P1551" i="1" l="1"/>
  <c r="O1551" i="1"/>
  <c r="N1551" i="1"/>
  <c r="P1550" i="1"/>
  <c r="O1550" i="1"/>
  <c r="N1550" i="1"/>
  <c r="P1549" i="1"/>
  <c r="O1549" i="1"/>
  <c r="N1549" i="1"/>
  <c r="P1548" i="1"/>
  <c r="O1548" i="1"/>
  <c r="N1548" i="1"/>
  <c r="P1547" i="1"/>
  <c r="O1547" i="1"/>
  <c r="N1547" i="1"/>
  <c r="P1546" i="1"/>
  <c r="O1546" i="1"/>
  <c r="N1546" i="1"/>
  <c r="P1545" i="1"/>
  <c r="O1545" i="1"/>
  <c r="N1545" i="1"/>
  <c r="P1544" i="1"/>
  <c r="O1544" i="1"/>
  <c r="N1544" i="1"/>
  <c r="P1543" i="1"/>
  <c r="O1543" i="1"/>
  <c r="N1543" i="1"/>
  <c r="P1761" i="1" l="1"/>
  <c r="O1761" i="1"/>
  <c r="N1761" i="1"/>
  <c r="P1760" i="1"/>
  <c r="O1760" i="1"/>
  <c r="N1760" i="1"/>
  <c r="P1759" i="1"/>
  <c r="O1759" i="1"/>
  <c r="N1759" i="1"/>
  <c r="P1758" i="1"/>
  <c r="O1758" i="1"/>
  <c r="N1758" i="1"/>
  <c r="P1757" i="1"/>
  <c r="O1757" i="1"/>
  <c r="N1757" i="1"/>
  <c r="P1756" i="1"/>
  <c r="O1756" i="1"/>
  <c r="N1756" i="1"/>
  <c r="P1755" i="1"/>
  <c r="O1755" i="1"/>
  <c r="N1755" i="1"/>
  <c r="P1754" i="1"/>
  <c r="O1754" i="1"/>
  <c r="N1754" i="1"/>
  <c r="P1753" i="1"/>
  <c r="O1753" i="1"/>
  <c r="N1753" i="1"/>
  <c r="E69" i="18" l="1"/>
  <c r="E68" i="18"/>
  <c r="P1751" i="1" l="1"/>
  <c r="O1751" i="1"/>
  <c r="N1751" i="1"/>
  <c r="P1750" i="1"/>
  <c r="O1750" i="1"/>
  <c r="N1750" i="1"/>
  <c r="P1749" i="1"/>
  <c r="O1749" i="1"/>
  <c r="N1749" i="1"/>
  <c r="P1748" i="1"/>
  <c r="O1748" i="1"/>
  <c r="N1748" i="1"/>
  <c r="P1747" i="1"/>
  <c r="O1747" i="1"/>
  <c r="N1747" i="1"/>
  <c r="P1746" i="1"/>
  <c r="O1746" i="1"/>
  <c r="N1746" i="1"/>
  <c r="P1745" i="1"/>
  <c r="O1745" i="1"/>
  <c r="N1745" i="1"/>
  <c r="P1744" i="1"/>
  <c r="O1744" i="1"/>
  <c r="N1744" i="1"/>
  <c r="P1743" i="1"/>
  <c r="O1743" i="1"/>
  <c r="N1743" i="1"/>
  <c r="E65" i="18" l="1"/>
  <c r="E64" i="18"/>
  <c r="E63" i="18"/>
  <c r="E60" i="18"/>
  <c r="E62" i="18"/>
  <c r="E61" i="18"/>
  <c r="P1501" i="1" l="1"/>
  <c r="O1501" i="1"/>
  <c r="N1501" i="1"/>
  <c r="P1500" i="1"/>
  <c r="O1500" i="1"/>
  <c r="N1500" i="1"/>
  <c r="P1499" i="1"/>
  <c r="O1499" i="1"/>
  <c r="N1499" i="1"/>
  <c r="P1498" i="1"/>
  <c r="O1498" i="1"/>
  <c r="N1498" i="1"/>
  <c r="P1497" i="1"/>
  <c r="O1497" i="1"/>
  <c r="N1497" i="1"/>
  <c r="P1496" i="1"/>
  <c r="O1496" i="1"/>
  <c r="N1496" i="1"/>
  <c r="P1495" i="1"/>
  <c r="O1495" i="1"/>
  <c r="N1495" i="1"/>
  <c r="P1494" i="1"/>
  <c r="O1494" i="1"/>
  <c r="N1494" i="1"/>
  <c r="P1493" i="1"/>
  <c r="O1493" i="1"/>
  <c r="N1493" i="1"/>
  <c r="P1461" i="1" l="1"/>
  <c r="O1461" i="1"/>
  <c r="N1461" i="1"/>
  <c r="P1460" i="1"/>
  <c r="O1460" i="1"/>
  <c r="N1460" i="1"/>
  <c r="P1459" i="1"/>
  <c r="O1459" i="1"/>
  <c r="N1459" i="1"/>
  <c r="P1458" i="1"/>
  <c r="O1458" i="1"/>
  <c r="N1458" i="1"/>
  <c r="P1457" i="1"/>
  <c r="O1457" i="1"/>
  <c r="N1457" i="1"/>
  <c r="P1456" i="1"/>
  <c r="O1456" i="1"/>
  <c r="N1456" i="1"/>
  <c r="P1455" i="1"/>
  <c r="O1455" i="1"/>
  <c r="N1455" i="1"/>
  <c r="P1454" i="1"/>
  <c r="O1454" i="1"/>
  <c r="N1454" i="1"/>
  <c r="P1453" i="1"/>
  <c r="O1453" i="1"/>
  <c r="N1453" i="1"/>
  <c r="E48" i="18" l="1"/>
  <c r="E47" i="18"/>
  <c r="E52" i="18"/>
  <c r="E53" i="18" l="1"/>
  <c r="E56" i="18"/>
  <c r="E55" i="18"/>
  <c r="P1171" i="1" l="1"/>
  <c r="O1171" i="1"/>
  <c r="N1171" i="1"/>
  <c r="P1170" i="1"/>
  <c r="O1170" i="1"/>
  <c r="N1170" i="1"/>
  <c r="P1169" i="1"/>
  <c r="O1169" i="1"/>
  <c r="N1169" i="1"/>
  <c r="P1168" i="1"/>
  <c r="O1168" i="1"/>
  <c r="N1168" i="1"/>
  <c r="P1167" i="1"/>
  <c r="O1167" i="1"/>
  <c r="N1167" i="1"/>
  <c r="P1166" i="1"/>
  <c r="O1166" i="1"/>
  <c r="N1166" i="1"/>
  <c r="P1165" i="1"/>
  <c r="O1165" i="1"/>
  <c r="N1165" i="1"/>
  <c r="P1164" i="1"/>
  <c r="O1164" i="1"/>
  <c r="N1164" i="1"/>
  <c r="P1163" i="1"/>
  <c r="O1163" i="1"/>
  <c r="N1163" i="1"/>
  <c r="P1341" i="1" l="1"/>
  <c r="O1341" i="1"/>
  <c r="N1341" i="1"/>
  <c r="P1340" i="1"/>
  <c r="O1340" i="1"/>
  <c r="N1340" i="1"/>
  <c r="P1339" i="1"/>
  <c r="O1339" i="1"/>
  <c r="N1339" i="1"/>
  <c r="P1338" i="1"/>
  <c r="O1338" i="1"/>
  <c r="N1338" i="1"/>
  <c r="P1337" i="1"/>
  <c r="O1337" i="1"/>
  <c r="N1337" i="1"/>
  <c r="P1336" i="1"/>
  <c r="O1336" i="1"/>
  <c r="N1336" i="1"/>
  <c r="P1335" i="1"/>
  <c r="O1335" i="1"/>
  <c r="N1335" i="1"/>
  <c r="P1334" i="1"/>
  <c r="O1334" i="1"/>
  <c r="N1334" i="1"/>
  <c r="P1333" i="1"/>
  <c r="O1333" i="1"/>
  <c r="N1333" i="1"/>
  <c r="E54" i="18" l="1"/>
  <c r="P1561" i="1" l="1"/>
  <c r="O1561" i="1"/>
  <c r="N1561" i="1"/>
  <c r="P1560" i="1"/>
  <c r="O1560" i="1"/>
  <c r="N1560" i="1"/>
  <c r="P1559" i="1"/>
  <c r="O1559" i="1"/>
  <c r="N1559" i="1"/>
  <c r="P1558" i="1"/>
  <c r="O1558" i="1"/>
  <c r="N1558" i="1"/>
  <c r="P1557" i="1"/>
  <c r="O1557" i="1"/>
  <c r="N1557" i="1"/>
  <c r="P1556" i="1"/>
  <c r="O1556" i="1"/>
  <c r="N1556" i="1"/>
  <c r="P1555" i="1"/>
  <c r="O1555" i="1"/>
  <c r="N1555" i="1"/>
  <c r="P1554" i="1"/>
  <c r="O1554" i="1"/>
  <c r="N1554" i="1"/>
  <c r="P1553" i="1"/>
  <c r="O1553" i="1"/>
  <c r="N1553" i="1"/>
  <c r="P1231" i="1" l="1"/>
  <c r="O1231" i="1"/>
  <c r="N1231" i="1"/>
  <c r="P1230" i="1"/>
  <c r="O1230" i="1"/>
  <c r="N1230" i="1"/>
  <c r="P1229" i="1"/>
  <c r="O1229" i="1"/>
  <c r="N1229" i="1"/>
  <c r="P1228" i="1"/>
  <c r="O1228" i="1"/>
  <c r="N1228" i="1"/>
  <c r="P1227" i="1"/>
  <c r="O1227" i="1"/>
  <c r="N1227" i="1"/>
  <c r="P1226" i="1"/>
  <c r="O1226" i="1"/>
  <c r="N1226" i="1"/>
  <c r="P1225" i="1"/>
  <c r="O1225" i="1"/>
  <c r="N1225" i="1"/>
  <c r="P1224" i="1"/>
  <c r="O1224" i="1"/>
  <c r="N1224" i="1"/>
  <c r="P1223" i="1"/>
  <c r="O1223" i="1"/>
  <c r="N1223" i="1"/>
  <c r="P1191" i="1" l="1"/>
  <c r="O1191" i="1"/>
  <c r="N1191" i="1"/>
  <c r="P1190" i="1"/>
  <c r="O1190" i="1"/>
  <c r="N1190" i="1"/>
  <c r="P1189" i="1"/>
  <c r="O1189" i="1"/>
  <c r="N1189" i="1"/>
  <c r="P1188" i="1"/>
  <c r="O1188" i="1"/>
  <c r="N1188" i="1"/>
  <c r="P1187" i="1"/>
  <c r="O1187" i="1"/>
  <c r="N1187" i="1"/>
  <c r="P1186" i="1"/>
  <c r="O1186" i="1"/>
  <c r="N1186" i="1"/>
  <c r="P1185" i="1"/>
  <c r="O1185" i="1"/>
  <c r="N1185" i="1"/>
  <c r="P1184" i="1"/>
  <c r="O1184" i="1"/>
  <c r="N1184" i="1"/>
  <c r="P1183" i="1"/>
  <c r="O1183" i="1"/>
  <c r="N1183" i="1"/>
  <c r="P1611" i="1" l="1"/>
  <c r="O1611" i="1"/>
  <c r="N1611" i="1"/>
  <c r="P1610" i="1"/>
  <c r="O1610" i="1"/>
  <c r="N1610" i="1"/>
  <c r="P1609" i="1"/>
  <c r="O1609" i="1"/>
  <c r="N1609" i="1"/>
  <c r="P1608" i="1"/>
  <c r="O1608" i="1"/>
  <c r="N1608" i="1"/>
  <c r="P1607" i="1"/>
  <c r="O1607" i="1"/>
  <c r="N1607" i="1"/>
  <c r="P1606" i="1"/>
  <c r="O1606" i="1"/>
  <c r="N1606" i="1"/>
  <c r="P1605" i="1"/>
  <c r="O1605" i="1"/>
  <c r="N1605" i="1"/>
  <c r="P1604" i="1"/>
  <c r="O1604" i="1"/>
  <c r="N1604" i="1"/>
  <c r="P1603" i="1"/>
  <c r="O1603" i="1"/>
  <c r="N1603" i="1"/>
  <c r="P1601" i="1" l="1"/>
  <c r="O1601" i="1"/>
  <c r="N1601" i="1"/>
  <c r="P1600" i="1"/>
  <c r="O1600" i="1"/>
  <c r="N1600" i="1"/>
  <c r="P1599" i="1"/>
  <c r="O1599" i="1"/>
  <c r="N1599" i="1"/>
  <c r="P1598" i="1"/>
  <c r="O1598" i="1"/>
  <c r="N1598" i="1"/>
  <c r="P1597" i="1"/>
  <c r="O1597" i="1"/>
  <c r="N1597" i="1"/>
  <c r="P1596" i="1"/>
  <c r="O1596" i="1"/>
  <c r="N1596" i="1"/>
  <c r="P1595" i="1"/>
  <c r="O1595" i="1"/>
  <c r="N1595" i="1"/>
  <c r="P1594" i="1"/>
  <c r="O1594" i="1"/>
  <c r="N1594" i="1"/>
  <c r="P1593" i="1"/>
  <c r="O1593" i="1"/>
  <c r="N1593" i="1"/>
  <c r="P1511" i="1" l="1"/>
  <c r="O1511" i="1"/>
  <c r="N1511" i="1"/>
  <c r="P1510" i="1"/>
  <c r="O1510" i="1"/>
  <c r="N1510" i="1"/>
  <c r="P1509" i="1"/>
  <c r="O1509" i="1"/>
  <c r="N1509" i="1"/>
  <c r="P1508" i="1"/>
  <c r="O1508" i="1"/>
  <c r="N1508" i="1"/>
  <c r="P1507" i="1"/>
  <c r="O1507" i="1"/>
  <c r="N1507" i="1"/>
  <c r="P1506" i="1"/>
  <c r="O1506" i="1"/>
  <c r="N1506" i="1"/>
  <c r="P1505" i="1"/>
  <c r="O1505" i="1"/>
  <c r="N1505" i="1"/>
  <c r="P1504" i="1"/>
  <c r="O1504" i="1"/>
  <c r="N1504" i="1"/>
  <c r="P1503" i="1"/>
  <c r="O1503" i="1"/>
  <c r="N1503" i="1"/>
  <c r="E51" i="18" l="1"/>
  <c r="E49" i="18"/>
  <c r="E50" i="18"/>
  <c r="P1451" i="1" l="1"/>
  <c r="O1451" i="1"/>
  <c r="N1451" i="1"/>
  <c r="P1450" i="1"/>
  <c r="O1450" i="1"/>
  <c r="N1450" i="1"/>
  <c r="P1449" i="1"/>
  <c r="O1449" i="1"/>
  <c r="N1449" i="1"/>
  <c r="P1448" i="1"/>
  <c r="O1448" i="1"/>
  <c r="N1448" i="1"/>
  <c r="P1447" i="1"/>
  <c r="O1447" i="1"/>
  <c r="N1447" i="1"/>
  <c r="P1446" i="1"/>
  <c r="O1446" i="1"/>
  <c r="N1446" i="1"/>
  <c r="P1445" i="1"/>
  <c r="O1445" i="1"/>
  <c r="N1445" i="1"/>
  <c r="P1444" i="1"/>
  <c r="O1444" i="1"/>
  <c r="N1444" i="1"/>
  <c r="P1443" i="1"/>
  <c r="O1443" i="1"/>
  <c r="N1443" i="1"/>
  <c r="P1411" i="1" l="1"/>
  <c r="O1411" i="1"/>
  <c r="N1411" i="1"/>
  <c r="P1410" i="1"/>
  <c r="O1410" i="1"/>
  <c r="N1410" i="1"/>
  <c r="P1409" i="1"/>
  <c r="O1409" i="1"/>
  <c r="N1409" i="1"/>
  <c r="P1408" i="1"/>
  <c r="O1408" i="1"/>
  <c r="N1408" i="1"/>
  <c r="P1407" i="1"/>
  <c r="O1407" i="1"/>
  <c r="N1407" i="1"/>
  <c r="P1406" i="1"/>
  <c r="O1406" i="1"/>
  <c r="N1406" i="1"/>
  <c r="P1405" i="1"/>
  <c r="O1405" i="1"/>
  <c r="N1405" i="1"/>
  <c r="P1404" i="1"/>
  <c r="O1404" i="1"/>
  <c r="N1404" i="1"/>
  <c r="P1403" i="1"/>
  <c r="O1403" i="1"/>
  <c r="N1403" i="1"/>
  <c r="P1441" i="1" l="1"/>
  <c r="O1441" i="1"/>
  <c r="N1441" i="1"/>
  <c r="P1440" i="1"/>
  <c r="O1440" i="1"/>
  <c r="N1440" i="1"/>
  <c r="P1439" i="1"/>
  <c r="O1439" i="1"/>
  <c r="N1439" i="1"/>
  <c r="P1438" i="1"/>
  <c r="O1438" i="1"/>
  <c r="N1438" i="1"/>
  <c r="P1437" i="1"/>
  <c r="O1437" i="1"/>
  <c r="N1437" i="1"/>
  <c r="P1436" i="1"/>
  <c r="O1436" i="1"/>
  <c r="N1436" i="1"/>
  <c r="P1435" i="1"/>
  <c r="O1435" i="1"/>
  <c r="N1435" i="1"/>
  <c r="P1434" i="1"/>
  <c r="O1434" i="1"/>
  <c r="N1434" i="1"/>
  <c r="P1433" i="1"/>
  <c r="O1433" i="1"/>
  <c r="N1433" i="1"/>
  <c r="P1271" i="1" l="1"/>
  <c r="O1271" i="1"/>
  <c r="N1271" i="1"/>
  <c r="P1270" i="1"/>
  <c r="O1270" i="1"/>
  <c r="N1270" i="1"/>
  <c r="P1269" i="1"/>
  <c r="O1269" i="1"/>
  <c r="N1269" i="1"/>
  <c r="P1268" i="1"/>
  <c r="O1268" i="1"/>
  <c r="N1268" i="1"/>
  <c r="P1267" i="1"/>
  <c r="O1267" i="1"/>
  <c r="N1267" i="1"/>
  <c r="P1266" i="1"/>
  <c r="O1266" i="1"/>
  <c r="N1266" i="1"/>
  <c r="P1265" i="1"/>
  <c r="O1265" i="1"/>
  <c r="N1265" i="1"/>
  <c r="P1264" i="1"/>
  <c r="O1264" i="1"/>
  <c r="N1264" i="1"/>
  <c r="P1263" i="1"/>
  <c r="O1263" i="1"/>
  <c r="N1263" i="1"/>
  <c r="P1291" i="1" l="1"/>
  <c r="O1291" i="1"/>
  <c r="N1291" i="1"/>
  <c r="P1290" i="1"/>
  <c r="O1290" i="1"/>
  <c r="N1290" i="1"/>
  <c r="P1289" i="1"/>
  <c r="O1289" i="1"/>
  <c r="N1289" i="1"/>
  <c r="P1288" i="1"/>
  <c r="O1288" i="1"/>
  <c r="N1288" i="1"/>
  <c r="P1287" i="1"/>
  <c r="O1287" i="1"/>
  <c r="N1287" i="1"/>
  <c r="P1286" i="1"/>
  <c r="O1286" i="1"/>
  <c r="N1286" i="1"/>
  <c r="P1285" i="1"/>
  <c r="O1285" i="1"/>
  <c r="N1285" i="1"/>
  <c r="P1284" i="1"/>
  <c r="O1284" i="1"/>
  <c r="N1284" i="1"/>
  <c r="P1283" i="1"/>
  <c r="O1283" i="1"/>
  <c r="N1283" i="1"/>
  <c r="P1281" i="1" l="1"/>
  <c r="O1281" i="1"/>
  <c r="N1281" i="1"/>
  <c r="P1280" i="1"/>
  <c r="O1280" i="1"/>
  <c r="N1280" i="1"/>
  <c r="P1279" i="1"/>
  <c r="O1279" i="1"/>
  <c r="N1279" i="1"/>
  <c r="P1278" i="1"/>
  <c r="O1278" i="1"/>
  <c r="N1278" i="1"/>
  <c r="P1277" i="1"/>
  <c r="O1277" i="1"/>
  <c r="N1277" i="1"/>
  <c r="P1276" i="1"/>
  <c r="O1276" i="1"/>
  <c r="N1276" i="1"/>
  <c r="P1275" i="1"/>
  <c r="O1275" i="1"/>
  <c r="N1275" i="1"/>
  <c r="P1274" i="1"/>
  <c r="O1274" i="1"/>
  <c r="N1274" i="1"/>
  <c r="P1273" i="1"/>
  <c r="O1273" i="1"/>
  <c r="N1273" i="1"/>
  <c r="P1011" i="1" l="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E45" i="18" l="1"/>
  <c r="E43" i="18"/>
  <c r="E44" i="18"/>
  <c r="E42" i="18"/>
  <c r="P1151" i="1" l="1"/>
  <c r="O1151" i="1"/>
  <c r="N1151" i="1"/>
  <c r="P1150" i="1"/>
  <c r="O1150" i="1"/>
  <c r="N1150" i="1"/>
  <c r="P1149" i="1"/>
  <c r="O1149" i="1"/>
  <c r="N1149" i="1"/>
  <c r="P1148" i="1"/>
  <c r="O1148" i="1"/>
  <c r="N1148" i="1"/>
  <c r="P1147" i="1"/>
  <c r="O1147" i="1"/>
  <c r="N1147" i="1"/>
  <c r="P1146" i="1"/>
  <c r="O1146" i="1"/>
  <c r="N1146" i="1"/>
  <c r="P1145" i="1"/>
  <c r="O1145" i="1"/>
  <c r="N1145" i="1"/>
  <c r="P1144" i="1"/>
  <c r="O1144" i="1"/>
  <c r="N1144" i="1"/>
  <c r="P1143" i="1"/>
  <c r="O1143" i="1"/>
  <c r="N1143" i="1"/>
  <c r="P1361" i="1" l="1"/>
  <c r="O1361" i="1"/>
  <c r="N1361" i="1"/>
  <c r="P1360" i="1"/>
  <c r="O1360" i="1"/>
  <c r="N1360" i="1"/>
  <c r="P1359" i="1"/>
  <c r="O1359" i="1"/>
  <c r="N1359" i="1"/>
  <c r="P1358" i="1"/>
  <c r="O1358" i="1"/>
  <c r="N1358" i="1"/>
  <c r="P1357" i="1"/>
  <c r="O1357" i="1"/>
  <c r="N1357" i="1"/>
  <c r="P1356" i="1"/>
  <c r="O1356" i="1"/>
  <c r="N1356" i="1"/>
  <c r="P1355" i="1"/>
  <c r="O1355" i="1"/>
  <c r="N1355" i="1"/>
  <c r="P1354" i="1"/>
  <c r="O1354" i="1"/>
  <c r="N1354" i="1"/>
  <c r="P1353" i="1"/>
  <c r="O1353" i="1"/>
  <c r="N1353" i="1"/>
  <c r="V5" i="14" l="1"/>
  <c r="P1251" i="1" l="1"/>
  <c r="O1251" i="1"/>
  <c r="N1251" i="1"/>
  <c r="P1250" i="1"/>
  <c r="O1250" i="1"/>
  <c r="N1250" i="1"/>
  <c r="P1249" i="1"/>
  <c r="O1249" i="1"/>
  <c r="N1249" i="1"/>
  <c r="P1248" i="1"/>
  <c r="O1248" i="1"/>
  <c r="N1248" i="1"/>
  <c r="P1247" i="1"/>
  <c r="O1247" i="1"/>
  <c r="N1247" i="1"/>
  <c r="P1246" i="1"/>
  <c r="O1246" i="1"/>
  <c r="N1246" i="1"/>
  <c r="P1245" i="1"/>
  <c r="O1245" i="1"/>
  <c r="N1245" i="1"/>
  <c r="P1244" i="1"/>
  <c r="O1244" i="1"/>
  <c r="N1244" i="1"/>
  <c r="P1243" i="1"/>
  <c r="O1243" i="1"/>
  <c r="N1243" i="1"/>
  <c r="P891" i="1" l="1"/>
  <c r="O891" i="1"/>
  <c r="N891" i="1"/>
  <c r="P890" i="1"/>
  <c r="O890" i="1"/>
  <c r="N890" i="1"/>
  <c r="P889" i="1"/>
  <c r="O889" i="1"/>
  <c r="N889" i="1"/>
  <c r="P888" i="1"/>
  <c r="O888" i="1"/>
  <c r="N888" i="1"/>
  <c r="P887" i="1"/>
  <c r="O887" i="1"/>
  <c r="N887" i="1"/>
  <c r="P886" i="1"/>
  <c r="O886" i="1"/>
  <c r="N886" i="1"/>
  <c r="P885" i="1"/>
  <c r="O885" i="1"/>
  <c r="N885" i="1"/>
  <c r="P884" i="1"/>
  <c r="O884" i="1"/>
  <c r="N884" i="1"/>
  <c r="P883" i="1"/>
  <c r="O883" i="1"/>
  <c r="N883" i="1"/>
  <c r="P911" i="1" l="1"/>
  <c r="O911" i="1"/>
  <c r="N911" i="1"/>
  <c r="P910" i="1"/>
  <c r="O910" i="1"/>
  <c r="N910" i="1"/>
  <c r="P909" i="1"/>
  <c r="O909" i="1"/>
  <c r="N909" i="1"/>
  <c r="P908" i="1"/>
  <c r="O908" i="1"/>
  <c r="N908" i="1"/>
  <c r="P907" i="1"/>
  <c r="O907" i="1"/>
  <c r="N907" i="1"/>
  <c r="P906" i="1"/>
  <c r="O906" i="1"/>
  <c r="N906" i="1"/>
  <c r="P905" i="1"/>
  <c r="O905" i="1"/>
  <c r="N905" i="1"/>
  <c r="P904" i="1"/>
  <c r="O904" i="1"/>
  <c r="N904" i="1"/>
  <c r="P903" i="1"/>
  <c r="O903" i="1"/>
  <c r="N903" i="1"/>
  <c r="P811" i="1" l="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E38" i="18" l="1"/>
  <c r="P761" i="1" l="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591" i="1" l="1"/>
  <c r="O591" i="1"/>
  <c r="N591" i="1"/>
  <c r="P590" i="1"/>
  <c r="O590" i="1"/>
  <c r="N590" i="1"/>
  <c r="P589" i="1"/>
  <c r="O589" i="1"/>
  <c r="N589" i="1"/>
  <c r="P588" i="1"/>
  <c r="O588" i="1"/>
  <c r="N588" i="1"/>
  <c r="P587" i="1"/>
  <c r="O587" i="1"/>
  <c r="N587" i="1"/>
  <c r="P586" i="1"/>
  <c r="O586" i="1"/>
  <c r="N586" i="1"/>
  <c r="P585" i="1"/>
  <c r="O585" i="1"/>
  <c r="N585" i="1"/>
  <c r="P584" i="1"/>
  <c r="O584" i="1"/>
  <c r="N584" i="1"/>
  <c r="P583" i="1"/>
  <c r="O583" i="1"/>
  <c r="N583" i="1"/>
  <c r="P571" i="1" l="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1001" i="1" l="1"/>
  <c r="O1001" i="1"/>
  <c r="N1001" i="1"/>
  <c r="P1000" i="1"/>
  <c r="O1000" i="1"/>
  <c r="N1000" i="1"/>
  <c r="P999" i="1"/>
  <c r="O999" i="1"/>
  <c r="N999" i="1"/>
  <c r="P998" i="1"/>
  <c r="O998" i="1"/>
  <c r="N998" i="1"/>
  <c r="P997" i="1"/>
  <c r="O997" i="1"/>
  <c r="N997" i="1"/>
  <c r="P996" i="1"/>
  <c r="O996" i="1"/>
  <c r="N996" i="1"/>
  <c r="P995" i="1"/>
  <c r="O995" i="1"/>
  <c r="N995" i="1"/>
  <c r="P994" i="1"/>
  <c r="O994" i="1"/>
  <c r="N994" i="1"/>
  <c r="P993" i="1"/>
  <c r="O993" i="1"/>
  <c r="N993"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631" i="1" l="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791" i="1" l="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1241" i="1" l="1"/>
  <c r="O1241" i="1"/>
  <c r="N1241" i="1"/>
  <c r="P1240" i="1"/>
  <c r="O1240" i="1"/>
  <c r="N1240" i="1"/>
  <c r="P1239" i="1"/>
  <c r="O1239" i="1"/>
  <c r="N1239" i="1"/>
  <c r="P1238" i="1"/>
  <c r="O1238" i="1"/>
  <c r="N1238" i="1"/>
  <c r="P1237" i="1"/>
  <c r="O1237" i="1"/>
  <c r="N1237" i="1"/>
  <c r="P1236" i="1"/>
  <c r="O1236" i="1"/>
  <c r="N1236" i="1"/>
  <c r="P1235" i="1"/>
  <c r="O1235" i="1"/>
  <c r="N1235" i="1"/>
  <c r="P1234" i="1"/>
  <c r="O1234" i="1"/>
  <c r="N1234" i="1"/>
  <c r="P1233" i="1"/>
  <c r="O1233" i="1"/>
  <c r="N1233" i="1"/>
  <c r="P861" i="1" l="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E37" i="18" l="1"/>
  <c r="P701" i="1" l="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971" i="1" l="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731" i="1" l="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E34" i="18" l="1"/>
  <c r="E33" i="18"/>
  <c r="P781" i="1" l="1"/>
  <c r="O781" i="1"/>
  <c r="N781" i="1"/>
  <c r="P780" i="1"/>
  <c r="O780" i="1"/>
  <c r="N780" i="1"/>
  <c r="P779" i="1"/>
  <c r="O779" i="1"/>
  <c r="N779" i="1"/>
  <c r="P778" i="1"/>
  <c r="O778" i="1"/>
  <c r="N778" i="1"/>
  <c r="P777" i="1"/>
  <c r="O777" i="1"/>
  <c r="N777" i="1"/>
  <c r="P776" i="1"/>
  <c r="O776" i="1"/>
  <c r="N776" i="1"/>
  <c r="P775" i="1"/>
  <c r="O775" i="1"/>
  <c r="N775" i="1"/>
  <c r="P774" i="1"/>
  <c r="O774" i="1"/>
  <c r="N774" i="1"/>
  <c r="P773" i="1"/>
  <c r="O773" i="1"/>
  <c r="N773" i="1"/>
  <c r="P561" i="1" l="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1051" i="1" l="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671" i="1" l="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441" i="1" l="1"/>
  <c r="O441" i="1"/>
  <c r="N441" i="1"/>
  <c r="P440" i="1"/>
  <c r="O440" i="1"/>
  <c r="N440" i="1"/>
  <c r="P439" i="1"/>
  <c r="O439" i="1"/>
  <c r="N439" i="1"/>
  <c r="P438" i="1"/>
  <c r="O438" i="1"/>
  <c r="N438" i="1"/>
  <c r="P437" i="1"/>
  <c r="O437" i="1"/>
  <c r="N437" i="1"/>
  <c r="P436" i="1"/>
  <c r="O436" i="1"/>
  <c r="N436" i="1"/>
  <c r="P435" i="1"/>
  <c r="O435" i="1"/>
  <c r="N435" i="1"/>
  <c r="P434" i="1"/>
  <c r="O434" i="1"/>
  <c r="N434" i="1"/>
  <c r="P433" i="1"/>
  <c r="O433" i="1"/>
  <c r="N433" i="1"/>
  <c r="P431" i="1" l="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691" i="1" l="1"/>
  <c r="O691" i="1"/>
  <c r="N691" i="1"/>
  <c r="P690" i="1"/>
  <c r="O690" i="1"/>
  <c r="N690" i="1"/>
  <c r="P689" i="1"/>
  <c r="O689" i="1"/>
  <c r="N689" i="1"/>
  <c r="P688" i="1"/>
  <c r="O688" i="1"/>
  <c r="N688" i="1"/>
  <c r="P687" i="1"/>
  <c r="O687" i="1"/>
  <c r="N687" i="1"/>
  <c r="P686" i="1"/>
  <c r="O686" i="1"/>
  <c r="N686" i="1"/>
  <c r="P685" i="1"/>
  <c r="O685" i="1"/>
  <c r="N685" i="1"/>
  <c r="P684" i="1"/>
  <c r="O684" i="1"/>
  <c r="N684" i="1"/>
  <c r="P683" i="1"/>
  <c r="O683" i="1"/>
  <c r="N683" i="1"/>
  <c r="P1221" i="1"/>
  <c r="O1221" i="1"/>
  <c r="N1221" i="1"/>
  <c r="P1220" i="1"/>
  <c r="O1220" i="1"/>
  <c r="N1220" i="1"/>
  <c r="P1219" i="1"/>
  <c r="O1219" i="1"/>
  <c r="N1219" i="1"/>
  <c r="P1218" i="1"/>
  <c r="O1218" i="1"/>
  <c r="N1218" i="1"/>
  <c r="P1217" i="1"/>
  <c r="O1217" i="1"/>
  <c r="N1217" i="1"/>
  <c r="P1216" i="1"/>
  <c r="O1216" i="1"/>
  <c r="N1216" i="1"/>
  <c r="P1215" i="1"/>
  <c r="O1215" i="1"/>
  <c r="N1215" i="1"/>
  <c r="P1214" i="1"/>
  <c r="O1214" i="1"/>
  <c r="N1214" i="1"/>
  <c r="P1213" i="1"/>
  <c r="O1213" i="1"/>
  <c r="N1213" i="1"/>
  <c r="P401" i="1" l="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711" i="1" l="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E14" i="18" l="1"/>
  <c r="E15" i="18"/>
  <c r="E29" i="18" l="1"/>
  <c r="P381" i="1" l="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521" i="1" l="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E26" i="18" l="1"/>
  <c r="E25" i="18"/>
  <c r="P581" i="1" l="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661" i="1" l="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41" i="1" l="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241" i="1" l="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501" i="1" l="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1" i="1" l="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331" i="1" l="1"/>
  <c r="O331" i="1"/>
  <c r="N331" i="1"/>
  <c r="P330" i="1"/>
  <c r="O330" i="1"/>
  <c r="N330" i="1"/>
  <c r="P329" i="1"/>
  <c r="O329" i="1"/>
  <c r="N329" i="1"/>
  <c r="P328" i="1"/>
  <c r="O328" i="1"/>
  <c r="N328" i="1"/>
  <c r="P327" i="1"/>
  <c r="O327" i="1"/>
  <c r="N327" i="1"/>
  <c r="P326" i="1"/>
  <c r="O326" i="1"/>
  <c r="N326" i="1"/>
  <c r="P325" i="1"/>
  <c r="O325" i="1"/>
  <c r="N325" i="1"/>
  <c r="P324" i="1"/>
  <c r="O324" i="1"/>
  <c r="N324" i="1"/>
  <c r="P323" i="1"/>
  <c r="O323" i="1"/>
  <c r="N323"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311" i="1" l="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E17" i="18" l="1"/>
  <c r="V32" i="14" l="1"/>
  <c r="V27" i="14"/>
  <c r="V28" i="14"/>
  <c r="V29" i="14"/>
  <c r="V30" i="14"/>
  <c r="V31" i="14"/>
  <c r="V26" i="14"/>
  <c r="V24" i="14"/>
  <c r="V19" i="14"/>
  <c r="V20" i="14"/>
  <c r="V21" i="14"/>
  <c r="V22" i="14"/>
  <c r="V23" i="14"/>
  <c r="V18" i="14"/>
  <c r="V6" i="14"/>
  <c r="V7" i="14"/>
  <c r="V8" i="14"/>
  <c r="V9" i="14"/>
  <c r="V10" i="14"/>
  <c r="V11" i="14"/>
  <c r="V12" i="14"/>
  <c r="V13" i="14"/>
  <c r="P151" i="1" l="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461" i="1" l="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951" i="1" l="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831" i="1" l="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E74" i="18" l="1"/>
  <c r="E73" i="18"/>
  <c r="E72" i="18"/>
  <c r="E67" i="18"/>
  <c r="E66" i="18"/>
  <c r="E59" i="18"/>
  <c r="E58" i="18"/>
  <c r="E57" i="18"/>
  <c r="E46" i="18"/>
  <c r="E41" i="18"/>
  <c r="E40" i="18"/>
  <c r="E39" i="18"/>
  <c r="E36" i="18"/>
  <c r="E35" i="18"/>
  <c r="E32" i="18"/>
  <c r="E31" i="18"/>
  <c r="E30" i="18"/>
  <c r="E28" i="18"/>
  <c r="E27" i="18"/>
  <c r="E24" i="18"/>
  <c r="E23" i="18"/>
  <c r="E22" i="18"/>
  <c r="E21" i="18"/>
  <c r="E20" i="18"/>
  <c r="E19" i="18"/>
  <c r="E18" i="18"/>
  <c r="E16" i="18"/>
  <c r="E13" i="18"/>
  <c r="E12" i="18"/>
  <c r="E11" i="18"/>
  <c r="E10" i="18"/>
  <c r="E9" i="18"/>
  <c r="E8" i="18"/>
  <c r="E7" i="18"/>
  <c r="E6" i="18"/>
  <c r="E5" i="18"/>
  <c r="E4" i="18"/>
  <c r="E3" i="18"/>
  <c r="T43" i="14"/>
  <c r="T37" i="14"/>
  <c r="T32" i="14"/>
  <c r="T31" i="14"/>
  <c r="T30" i="14"/>
  <c r="T29" i="14"/>
  <c r="T28" i="14"/>
  <c r="T27" i="14"/>
  <c r="T26" i="14"/>
  <c r="T24" i="14"/>
  <c r="T23" i="14"/>
  <c r="T22" i="14"/>
  <c r="T21" i="14"/>
  <c r="T20" i="14"/>
  <c r="T19" i="14"/>
  <c r="T18" i="14"/>
  <c r="U13" i="14"/>
  <c r="T13" i="14"/>
  <c r="U12" i="14"/>
  <c r="T12" i="14"/>
  <c r="U11" i="14"/>
  <c r="T11" i="14"/>
  <c r="U10" i="14"/>
  <c r="T10" i="14"/>
  <c r="U9" i="14"/>
  <c r="T9" i="14"/>
  <c r="U8" i="14"/>
  <c r="T8" i="14"/>
  <c r="U7" i="14"/>
  <c r="T7" i="14"/>
  <c r="U6" i="14"/>
  <c r="T6" i="14"/>
  <c r="T5" i="14"/>
  <c r="O2481" i="1" l="1"/>
  <c r="O2480" i="1"/>
  <c r="O2479" i="1"/>
  <c r="O2478" i="1"/>
  <c r="O2477" i="1"/>
  <c r="O2476" i="1"/>
  <c r="O2475" i="1"/>
  <c r="O2474" i="1"/>
  <c r="O2473" i="1"/>
  <c r="O2471" i="1"/>
  <c r="O2470" i="1"/>
  <c r="O2469" i="1"/>
  <c r="O2468" i="1"/>
  <c r="O2467" i="1"/>
  <c r="O2466" i="1"/>
  <c r="O2465" i="1"/>
  <c r="O2464" i="1"/>
  <c r="O2463" i="1"/>
  <c r="O2461" i="1"/>
  <c r="O2460" i="1"/>
  <c r="O2459" i="1"/>
  <c r="O2458" i="1"/>
  <c r="O2457" i="1"/>
  <c r="O2456" i="1"/>
  <c r="O2455" i="1"/>
  <c r="O2454" i="1"/>
  <c r="O2453" i="1"/>
  <c r="O2451" i="1"/>
  <c r="O2450" i="1"/>
  <c r="O2449" i="1"/>
  <c r="O2448" i="1"/>
  <c r="O2447" i="1"/>
  <c r="O2446" i="1"/>
  <c r="O2445" i="1"/>
  <c r="O2444" i="1"/>
  <c r="O2443" i="1"/>
  <c r="O2441" i="1"/>
  <c r="O2440" i="1"/>
  <c r="O2439" i="1"/>
  <c r="O2438" i="1"/>
  <c r="O2437" i="1"/>
  <c r="O2436" i="1"/>
  <c r="O2435" i="1"/>
  <c r="O2434" i="1"/>
  <c r="O2433" i="1"/>
  <c r="O2431" i="1"/>
  <c r="O2430" i="1"/>
  <c r="O2429" i="1"/>
  <c r="O2428" i="1"/>
  <c r="O2427" i="1"/>
  <c r="O2426" i="1"/>
  <c r="O2425" i="1"/>
  <c r="O2424" i="1"/>
  <c r="O2423" i="1"/>
  <c r="O2401" i="1"/>
  <c r="O2400" i="1"/>
  <c r="O2399" i="1"/>
  <c r="O2398" i="1"/>
  <c r="O2397" i="1"/>
  <c r="O2396" i="1"/>
  <c r="O2395" i="1"/>
  <c r="O2394" i="1"/>
  <c r="O2393" i="1"/>
  <c r="O2391" i="1"/>
  <c r="O2390" i="1"/>
  <c r="O2389" i="1"/>
  <c r="O2388" i="1"/>
  <c r="O2387" i="1"/>
  <c r="O2386" i="1"/>
  <c r="O2385" i="1"/>
  <c r="O2384" i="1"/>
  <c r="O2383" i="1"/>
  <c r="O2381" i="1"/>
  <c r="O2380" i="1"/>
  <c r="O2379" i="1"/>
  <c r="O2378" i="1"/>
  <c r="O2377" i="1"/>
  <c r="O2376" i="1"/>
  <c r="O2375" i="1"/>
  <c r="O2374" i="1"/>
  <c r="O2373" i="1"/>
  <c r="O2371" i="1"/>
  <c r="O2370" i="1"/>
  <c r="O2369" i="1"/>
  <c r="O2368" i="1"/>
  <c r="O2367" i="1"/>
  <c r="O2366" i="1"/>
  <c r="O2365" i="1"/>
  <c r="O2364" i="1"/>
  <c r="O2363" i="1"/>
  <c r="O2361" i="1"/>
  <c r="O2360" i="1"/>
  <c r="O2359" i="1"/>
  <c r="O2358" i="1"/>
  <c r="O2357" i="1"/>
  <c r="O2356" i="1"/>
  <c r="O2355" i="1"/>
  <c r="O2354" i="1"/>
  <c r="O2353" i="1"/>
  <c r="O2351" i="1"/>
  <c r="O2350" i="1"/>
  <c r="O2349" i="1"/>
  <c r="O2348" i="1"/>
  <c r="O2347" i="1"/>
  <c r="O2346" i="1"/>
  <c r="O2345" i="1"/>
  <c r="O2344" i="1"/>
  <c r="O2343" i="1"/>
  <c r="O2341" i="1"/>
  <c r="O2340" i="1"/>
  <c r="O2339" i="1"/>
  <c r="O2338" i="1"/>
  <c r="O2337" i="1"/>
  <c r="O2336" i="1"/>
  <c r="O2335" i="1"/>
  <c r="O2334" i="1"/>
  <c r="O2333" i="1"/>
  <c r="O2331" i="1"/>
  <c r="O2330" i="1"/>
  <c r="O2329" i="1"/>
  <c r="O2328" i="1"/>
  <c r="O2327" i="1"/>
  <c r="O2326" i="1"/>
  <c r="O2325" i="1"/>
  <c r="O2324" i="1"/>
  <c r="O2323" i="1"/>
  <c r="O2321" i="1"/>
  <c r="O2320" i="1"/>
  <c r="O2319" i="1"/>
  <c r="O2318" i="1"/>
  <c r="O2317" i="1"/>
  <c r="O2316" i="1"/>
  <c r="O2315" i="1"/>
  <c r="O2314" i="1"/>
  <c r="O2313" i="1"/>
  <c r="O2311" i="1"/>
  <c r="O2310" i="1"/>
  <c r="O2309" i="1"/>
  <c r="O2308" i="1"/>
  <c r="O2307" i="1"/>
  <c r="O2306" i="1"/>
  <c r="O2305" i="1"/>
  <c r="O2304" i="1"/>
  <c r="O2303" i="1"/>
  <c r="O2301" i="1"/>
  <c r="O2300" i="1"/>
  <c r="O2299" i="1"/>
  <c r="O2298" i="1"/>
  <c r="O2297" i="1"/>
  <c r="O2296" i="1"/>
  <c r="O2295" i="1"/>
  <c r="O2294" i="1"/>
  <c r="O2293" i="1"/>
  <c r="O2291" i="1"/>
  <c r="O2290" i="1"/>
  <c r="O2289" i="1"/>
  <c r="O2288" i="1"/>
  <c r="O2287" i="1"/>
  <c r="O2286" i="1"/>
  <c r="O2285" i="1"/>
  <c r="O2284" i="1"/>
  <c r="O2283" i="1"/>
  <c r="O2281" i="1"/>
  <c r="O2280" i="1"/>
  <c r="O2279" i="1"/>
  <c r="O2278" i="1"/>
  <c r="O2277" i="1"/>
  <c r="O2276" i="1"/>
  <c r="O2275" i="1"/>
  <c r="O2274" i="1"/>
  <c r="O2273" i="1"/>
  <c r="O2271" i="1"/>
  <c r="O2270" i="1"/>
  <c r="O2269" i="1"/>
  <c r="O2268" i="1"/>
  <c r="O2267" i="1"/>
  <c r="O2266" i="1"/>
  <c r="O2265" i="1"/>
  <c r="O2264" i="1"/>
  <c r="O2263" i="1"/>
  <c r="O2261" i="1"/>
  <c r="O2260" i="1"/>
  <c r="O2259" i="1"/>
  <c r="O2258" i="1"/>
  <c r="O2257" i="1"/>
  <c r="O2256" i="1"/>
  <c r="O2255" i="1"/>
  <c r="O2254" i="1"/>
  <c r="O2253" i="1"/>
  <c r="O2251" i="1"/>
  <c r="O2250" i="1"/>
  <c r="O2249" i="1"/>
  <c r="O2248" i="1"/>
  <c r="O2247" i="1"/>
  <c r="O2246" i="1"/>
  <c r="O2245" i="1"/>
  <c r="O2244" i="1"/>
  <c r="O2243" i="1"/>
  <c r="O2241" i="1"/>
  <c r="O2240" i="1"/>
  <c r="O2239" i="1"/>
  <c r="O2238" i="1"/>
  <c r="O2237" i="1"/>
  <c r="O2236" i="1"/>
  <c r="O2235" i="1"/>
  <c r="O2234" i="1"/>
  <c r="O2233" i="1"/>
  <c r="O2231" i="1"/>
  <c r="O2230" i="1"/>
  <c r="O2229" i="1"/>
  <c r="O2228" i="1"/>
  <c r="O2227" i="1"/>
  <c r="O2226" i="1"/>
  <c r="O2225" i="1"/>
  <c r="O2224" i="1"/>
  <c r="O2223" i="1"/>
  <c r="O2211" i="1"/>
  <c r="O2210" i="1"/>
  <c r="O2209" i="1"/>
  <c r="O2208" i="1"/>
  <c r="O2207" i="1"/>
  <c r="O2206" i="1"/>
  <c r="O2205" i="1"/>
  <c r="O2204" i="1"/>
  <c r="O2203" i="1"/>
  <c r="O2171" i="1"/>
  <c r="O2170" i="1"/>
  <c r="O2169" i="1"/>
  <c r="O2168" i="1"/>
  <c r="O2167" i="1"/>
  <c r="O2166" i="1"/>
  <c r="O2165" i="1"/>
  <c r="O2164" i="1"/>
  <c r="O2163" i="1"/>
  <c r="O2151" i="1"/>
  <c r="O2150" i="1"/>
  <c r="O2149" i="1"/>
  <c r="O2148" i="1"/>
  <c r="O2147" i="1"/>
  <c r="O2146" i="1"/>
  <c r="O2145" i="1"/>
  <c r="O2144" i="1"/>
  <c r="O2143" i="1"/>
  <c r="O2121" i="1"/>
  <c r="O2120" i="1"/>
  <c r="O2119" i="1"/>
  <c r="O2118" i="1"/>
  <c r="O2117" i="1"/>
  <c r="O2116" i="1"/>
  <c r="O2115" i="1"/>
  <c r="O2114" i="1"/>
  <c r="O2113" i="1"/>
  <c r="O2101" i="1"/>
  <c r="O2100" i="1"/>
  <c r="O2099" i="1"/>
  <c r="O2098" i="1"/>
  <c r="O2097" i="1"/>
  <c r="O2096" i="1"/>
  <c r="O2095" i="1"/>
  <c r="O2094" i="1"/>
  <c r="O2093" i="1"/>
  <c r="O2091" i="1"/>
  <c r="O2090" i="1"/>
  <c r="O2089" i="1"/>
  <c r="O2088" i="1"/>
  <c r="O2087" i="1"/>
  <c r="O2086" i="1"/>
  <c r="O2085" i="1"/>
  <c r="O2084" i="1"/>
  <c r="O2083" i="1"/>
  <c r="O2071" i="1"/>
  <c r="O2070" i="1"/>
  <c r="O2069" i="1"/>
  <c r="O2068" i="1"/>
  <c r="O2067" i="1"/>
  <c r="O2066" i="1"/>
  <c r="O2065" i="1"/>
  <c r="O2064" i="1"/>
  <c r="O2063" i="1"/>
  <c r="O2061" i="1"/>
  <c r="O2060" i="1"/>
  <c r="O2059" i="1"/>
  <c r="O2058" i="1"/>
  <c r="O2057" i="1"/>
  <c r="O2056" i="1"/>
  <c r="O2055" i="1"/>
  <c r="O2054" i="1"/>
  <c r="O2053" i="1"/>
  <c r="O2051" i="1"/>
  <c r="O2050" i="1"/>
  <c r="O2049" i="1"/>
  <c r="O2048" i="1"/>
  <c r="O2047" i="1"/>
  <c r="O2046" i="1"/>
  <c r="O2045" i="1"/>
  <c r="O2044" i="1"/>
  <c r="O2043" i="1"/>
  <c r="O2041" i="1"/>
  <c r="O2040" i="1"/>
  <c r="O2039" i="1"/>
  <c r="O2038" i="1"/>
  <c r="O2037" i="1"/>
  <c r="O2036" i="1"/>
  <c r="O2035" i="1"/>
  <c r="O2034" i="1"/>
  <c r="O2033" i="1"/>
  <c r="O2031" i="1"/>
  <c r="O2030" i="1"/>
  <c r="O2029" i="1"/>
  <c r="O2028" i="1"/>
  <c r="O2027" i="1"/>
  <c r="O2026" i="1"/>
  <c r="O2025" i="1"/>
  <c r="O2024" i="1"/>
  <c r="O2023" i="1"/>
  <c r="O2021" i="1"/>
  <c r="O2020" i="1"/>
  <c r="O2019" i="1"/>
  <c r="O2018" i="1"/>
  <c r="O2017" i="1"/>
  <c r="O2016" i="1"/>
  <c r="O2015" i="1"/>
  <c r="O2014" i="1"/>
  <c r="O2013" i="1"/>
  <c r="O2001" i="1"/>
  <c r="O2000" i="1"/>
  <c r="O1999" i="1"/>
  <c r="O1998" i="1"/>
  <c r="O1997" i="1"/>
  <c r="O1996" i="1"/>
  <c r="O1995" i="1"/>
  <c r="O1994" i="1"/>
  <c r="O1993" i="1"/>
  <c r="O1981" i="1"/>
  <c r="O1980" i="1"/>
  <c r="O1979" i="1"/>
  <c r="O1978" i="1"/>
  <c r="O1977" i="1"/>
  <c r="O1976" i="1"/>
  <c r="O1975" i="1"/>
  <c r="O1974" i="1"/>
  <c r="O1973" i="1"/>
  <c r="O1961" i="1"/>
  <c r="O1960" i="1"/>
  <c r="O1959" i="1"/>
  <c r="O1958" i="1"/>
  <c r="O1957" i="1"/>
  <c r="O1956" i="1"/>
  <c r="O1955" i="1"/>
  <c r="O1954" i="1"/>
  <c r="O1953" i="1"/>
  <c r="O1951" i="1"/>
  <c r="O1950" i="1"/>
  <c r="O1949" i="1"/>
  <c r="O1948" i="1"/>
  <c r="O1947" i="1"/>
  <c r="O1946" i="1"/>
  <c r="O1945" i="1"/>
  <c r="O1944" i="1"/>
  <c r="O1943" i="1"/>
  <c r="O1941" i="1"/>
  <c r="O1940" i="1"/>
  <c r="O1939" i="1"/>
  <c r="O1938" i="1"/>
  <c r="O1937" i="1"/>
  <c r="O1936" i="1"/>
  <c r="O1935" i="1"/>
  <c r="O1934" i="1"/>
  <c r="O1933" i="1"/>
  <c r="O1931" i="1"/>
  <c r="O1930" i="1"/>
  <c r="O1929" i="1"/>
  <c r="O1928" i="1"/>
  <c r="O1927" i="1"/>
  <c r="O1926" i="1"/>
  <c r="O1925" i="1"/>
  <c r="O1924" i="1"/>
  <c r="O1923" i="1"/>
  <c r="O1911" i="1"/>
  <c r="O1910" i="1"/>
  <c r="O1909" i="1"/>
  <c r="O1908" i="1"/>
  <c r="O1907" i="1"/>
  <c r="O1906" i="1"/>
  <c r="O1905" i="1"/>
  <c r="O1904" i="1"/>
  <c r="O1903" i="1"/>
  <c r="O1901" i="1"/>
  <c r="O1900" i="1"/>
  <c r="O1899" i="1"/>
  <c r="O1898" i="1"/>
  <c r="O1897" i="1"/>
  <c r="O1896" i="1"/>
  <c r="O1895" i="1"/>
  <c r="O1894" i="1"/>
  <c r="O1893" i="1"/>
  <c r="O1881" i="1"/>
  <c r="O1880" i="1"/>
  <c r="O1879" i="1"/>
  <c r="O1878" i="1"/>
  <c r="O1877" i="1"/>
  <c r="O1876" i="1"/>
  <c r="O1875" i="1"/>
  <c r="O1874" i="1"/>
  <c r="O1873" i="1"/>
  <c r="O1871" i="1"/>
  <c r="O1870" i="1"/>
  <c r="O1869" i="1"/>
  <c r="O1868" i="1"/>
  <c r="O1867" i="1"/>
  <c r="O1866" i="1"/>
  <c r="O1865" i="1"/>
  <c r="O1864" i="1"/>
  <c r="O1863" i="1"/>
  <c r="O1861" i="1"/>
  <c r="O1860" i="1"/>
  <c r="O1859" i="1"/>
  <c r="O1858" i="1"/>
  <c r="O1857" i="1"/>
  <c r="O1856" i="1"/>
  <c r="O1855" i="1"/>
  <c r="O1854" i="1"/>
  <c r="O1853" i="1"/>
  <c r="O1851" i="1"/>
  <c r="O1850" i="1"/>
  <c r="O1849" i="1"/>
  <c r="O1848" i="1"/>
  <c r="O1847" i="1"/>
  <c r="O1846" i="1"/>
  <c r="O1845" i="1"/>
  <c r="O1844" i="1"/>
  <c r="O1843" i="1"/>
  <c r="O1831" i="1"/>
  <c r="O1830" i="1"/>
  <c r="O1829" i="1"/>
  <c r="O1828" i="1"/>
  <c r="O1827" i="1"/>
  <c r="O1826" i="1"/>
  <c r="O1825" i="1"/>
  <c r="O1824" i="1"/>
  <c r="O1823" i="1"/>
  <c r="O1821" i="1"/>
  <c r="O1820" i="1"/>
  <c r="O1819" i="1"/>
  <c r="O1818" i="1"/>
  <c r="O1817" i="1"/>
  <c r="O1816" i="1"/>
  <c r="O1815" i="1"/>
  <c r="O1814" i="1"/>
  <c r="O1813" i="1"/>
  <c r="O1811" i="1"/>
  <c r="O1810" i="1"/>
  <c r="O1809" i="1"/>
  <c r="O1808" i="1"/>
  <c r="O1807" i="1"/>
  <c r="O1806" i="1"/>
  <c r="O1805" i="1"/>
  <c r="O1804" i="1"/>
  <c r="O1803" i="1"/>
  <c r="O1801" i="1"/>
  <c r="O1800" i="1"/>
  <c r="O1799" i="1"/>
  <c r="O1798" i="1"/>
  <c r="O1797" i="1"/>
  <c r="O1796" i="1"/>
  <c r="O1795" i="1"/>
  <c r="O1794" i="1"/>
  <c r="O1793" i="1"/>
  <c r="O1791" i="1"/>
  <c r="O1790" i="1"/>
  <c r="O1789" i="1"/>
  <c r="O1788" i="1"/>
  <c r="O1787" i="1"/>
  <c r="O1786" i="1"/>
  <c r="O1785" i="1"/>
  <c r="O1784" i="1"/>
  <c r="O1783" i="1"/>
  <c r="O1781" i="1"/>
  <c r="O1780" i="1"/>
  <c r="O1779" i="1"/>
  <c r="O1778" i="1"/>
  <c r="O1777" i="1"/>
  <c r="O1776" i="1"/>
  <c r="O1775" i="1"/>
  <c r="O1774" i="1"/>
  <c r="O1773" i="1"/>
  <c r="O1731" i="1"/>
  <c r="O1730" i="1"/>
  <c r="O1729" i="1"/>
  <c r="O1728" i="1"/>
  <c r="O1727" i="1"/>
  <c r="O1726" i="1"/>
  <c r="O1725" i="1"/>
  <c r="O1724" i="1"/>
  <c r="O1723" i="1"/>
  <c r="O1721" i="1"/>
  <c r="O1720" i="1"/>
  <c r="O1719" i="1"/>
  <c r="O1718" i="1"/>
  <c r="O1717" i="1"/>
  <c r="O1716" i="1"/>
  <c r="O1715" i="1"/>
  <c r="O1714" i="1"/>
  <c r="O1713" i="1"/>
  <c r="O1701" i="1"/>
  <c r="O1700" i="1"/>
  <c r="O1699" i="1"/>
  <c r="O1698" i="1"/>
  <c r="O1697" i="1"/>
  <c r="O1696" i="1"/>
  <c r="O1695" i="1"/>
  <c r="O1694" i="1"/>
  <c r="O1693" i="1"/>
  <c r="O1691" i="1"/>
  <c r="O1690" i="1"/>
  <c r="O1689" i="1"/>
  <c r="O1688" i="1"/>
  <c r="O1687" i="1"/>
  <c r="O1686" i="1"/>
  <c r="O1685" i="1"/>
  <c r="O1684" i="1"/>
  <c r="O1683" i="1"/>
  <c r="O1681" i="1"/>
  <c r="O1680" i="1"/>
  <c r="O1679" i="1"/>
  <c r="O1678" i="1"/>
  <c r="O1677" i="1"/>
  <c r="O1676" i="1"/>
  <c r="O1675" i="1"/>
  <c r="O1674" i="1"/>
  <c r="O1673" i="1"/>
  <c r="O1671" i="1"/>
  <c r="O1670" i="1"/>
  <c r="O1669" i="1"/>
  <c r="O1668" i="1"/>
  <c r="O1667" i="1"/>
  <c r="O1666" i="1"/>
  <c r="O1665" i="1"/>
  <c r="O1664" i="1"/>
  <c r="O1663" i="1"/>
  <c r="O1621" i="1"/>
  <c r="O1620" i="1"/>
  <c r="O1619" i="1"/>
  <c r="O1618" i="1"/>
  <c r="O1617" i="1"/>
  <c r="O1616" i="1"/>
  <c r="O1615" i="1"/>
  <c r="O1614" i="1"/>
  <c r="O1613" i="1"/>
  <c r="O1591" i="1"/>
  <c r="O1590" i="1"/>
  <c r="O1589" i="1"/>
  <c r="O1588" i="1"/>
  <c r="O1587" i="1"/>
  <c r="O1586" i="1"/>
  <c r="O1585" i="1"/>
  <c r="O1584" i="1"/>
  <c r="O1583" i="1"/>
  <c r="O1581" i="1"/>
  <c r="O1580" i="1"/>
  <c r="O1579" i="1"/>
  <c r="O1578" i="1"/>
  <c r="O1577" i="1"/>
  <c r="O1576" i="1"/>
  <c r="O1575" i="1"/>
  <c r="O1574" i="1"/>
  <c r="O1573" i="1"/>
  <c r="O1571" i="1"/>
  <c r="O1570" i="1"/>
  <c r="O1569" i="1"/>
  <c r="O1568" i="1"/>
  <c r="O1567" i="1"/>
  <c r="O1566" i="1"/>
  <c r="O1565" i="1"/>
  <c r="O1564" i="1"/>
  <c r="O1563" i="1"/>
  <c r="O1541" i="1"/>
  <c r="O1540" i="1"/>
  <c r="O1539" i="1"/>
  <c r="O1538" i="1"/>
  <c r="O1537" i="1"/>
  <c r="O1536" i="1"/>
  <c r="O1535" i="1"/>
  <c r="O1534" i="1"/>
  <c r="O1533" i="1"/>
  <c r="O1531" i="1"/>
  <c r="O1530" i="1"/>
  <c r="O1529" i="1"/>
  <c r="O1528" i="1"/>
  <c r="O1527" i="1"/>
  <c r="O1526" i="1"/>
  <c r="O1525" i="1"/>
  <c r="O1524" i="1"/>
  <c r="O1523" i="1"/>
  <c r="O1521" i="1"/>
  <c r="O1520" i="1"/>
  <c r="O1519" i="1"/>
  <c r="O1518" i="1"/>
  <c r="O1517" i="1"/>
  <c r="O1516" i="1"/>
  <c r="O1515" i="1"/>
  <c r="O1514" i="1"/>
  <c r="O1513" i="1"/>
  <c r="O1491" i="1"/>
  <c r="O1490" i="1"/>
  <c r="O1489" i="1"/>
  <c r="O1488" i="1"/>
  <c r="O1487" i="1"/>
  <c r="O1486" i="1"/>
  <c r="O1485" i="1"/>
  <c r="O1484" i="1"/>
  <c r="O1483" i="1"/>
  <c r="O1481" i="1"/>
  <c r="O1480" i="1"/>
  <c r="O1479" i="1"/>
  <c r="O1478" i="1"/>
  <c r="O1477" i="1"/>
  <c r="O1476" i="1"/>
  <c r="O1475" i="1"/>
  <c r="O1474" i="1"/>
  <c r="O1473" i="1"/>
  <c r="O1471" i="1"/>
  <c r="O1470" i="1"/>
  <c r="O1469" i="1"/>
  <c r="O1468" i="1"/>
  <c r="O1467" i="1"/>
  <c r="O1466" i="1"/>
  <c r="O1465" i="1"/>
  <c r="O1464" i="1"/>
  <c r="O1463" i="1"/>
  <c r="O1431" i="1"/>
  <c r="O1430" i="1"/>
  <c r="O1429" i="1"/>
  <c r="O1428" i="1"/>
  <c r="O1427" i="1"/>
  <c r="O1426" i="1"/>
  <c r="O1425" i="1"/>
  <c r="O1424" i="1"/>
  <c r="O1423" i="1"/>
  <c r="O1421" i="1"/>
  <c r="O1420" i="1"/>
  <c r="O1419" i="1"/>
  <c r="O1418" i="1"/>
  <c r="O1417" i="1"/>
  <c r="O1416" i="1"/>
  <c r="O1415" i="1"/>
  <c r="O1414" i="1"/>
  <c r="O1413" i="1"/>
  <c r="O1401" i="1"/>
  <c r="O1400" i="1"/>
  <c r="O1399" i="1"/>
  <c r="O1398" i="1"/>
  <c r="O1397" i="1"/>
  <c r="O1396" i="1"/>
  <c r="O1395" i="1"/>
  <c r="O1394" i="1"/>
  <c r="O1393" i="1"/>
  <c r="O1391" i="1"/>
  <c r="O1390" i="1"/>
  <c r="O1389" i="1"/>
  <c r="O1388" i="1"/>
  <c r="O1387" i="1"/>
  <c r="O1386" i="1"/>
  <c r="O1385" i="1"/>
  <c r="O1384" i="1"/>
  <c r="O1383" i="1"/>
  <c r="O1381" i="1"/>
  <c r="O1380" i="1"/>
  <c r="O1379" i="1"/>
  <c r="O1378" i="1"/>
  <c r="O1377" i="1"/>
  <c r="O1376" i="1"/>
  <c r="O1375" i="1"/>
  <c r="O1374" i="1"/>
  <c r="O1373" i="1"/>
  <c r="O1371" i="1"/>
  <c r="O1370" i="1"/>
  <c r="O1369" i="1"/>
  <c r="O1368" i="1"/>
  <c r="O1367" i="1"/>
  <c r="O1366" i="1"/>
  <c r="O1365" i="1"/>
  <c r="O1364" i="1"/>
  <c r="O1363" i="1"/>
  <c r="O1351" i="1"/>
  <c r="O1350" i="1"/>
  <c r="O1349" i="1"/>
  <c r="O1348" i="1"/>
  <c r="O1347" i="1"/>
  <c r="O1346" i="1"/>
  <c r="O1345" i="1"/>
  <c r="O1344" i="1"/>
  <c r="O1343" i="1"/>
  <c r="O1331" i="1"/>
  <c r="O1330" i="1"/>
  <c r="O1329" i="1"/>
  <c r="O1328" i="1"/>
  <c r="O1327" i="1"/>
  <c r="O1326" i="1"/>
  <c r="O1325" i="1"/>
  <c r="O1324" i="1"/>
  <c r="O1323" i="1"/>
  <c r="O1321" i="1"/>
  <c r="O1320" i="1"/>
  <c r="O1319" i="1"/>
  <c r="O1318" i="1"/>
  <c r="O1317" i="1"/>
  <c r="O1316" i="1"/>
  <c r="O1315" i="1"/>
  <c r="O1314" i="1"/>
  <c r="O1313" i="1"/>
  <c r="O1311" i="1"/>
  <c r="O1310" i="1"/>
  <c r="O1309" i="1"/>
  <c r="O1308" i="1"/>
  <c r="O1307" i="1"/>
  <c r="O1306" i="1"/>
  <c r="O1305" i="1"/>
  <c r="O1304" i="1"/>
  <c r="O1303" i="1"/>
  <c r="O1301" i="1"/>
  <c r="O1300" i="1"/>
  <c r="O1299" i="1"/>
  <c r="O1298" i="1"/>
  <c r="O1297" i="1"/>
  <c r="O1296" i="1"/>
  <c r="O1295" i="1"/>
  <c r="O1294" i="1"/>
  <c r="O1293" i="1"/>
  <c r="O1261" i="1"/>
  <c r="O1260" i="1"/>
  <c r="O1259" i="1"/>
  <c r="O1258" i="1"/>
  <c r="O1257" i="1"/>
  <c r="O1256" i="1"/>
  <c r="O1255" i="1"/>
  <c r="O1254" i="1"/>
  <c r="O1253" i="1"/>
  <c r="O1211" i="1"/>
  <c r="O1210" i="1"/>
  <c r="O1209" i="1"/>
  <c r="O1208" i="1"/>
  <c r="O1207" i="1"/>
  <c r="O1206" i="1"/>
  <c r="O1205" i="1"/>
  <c r="O1204" i="1"/>
  <c r="O1203" i="1"/>
  <c r="O1201" i="1"/>
  <c r="O1200" i="1"/>
  <c r="O1199" i="1"/>
  <c r="O1198" i="1"/>
  <c r="O1197" i="1"/>
  <c r="O1196" i="1"/>
  <c r="O1195" i="1"/>
  <c r="O1194" i="1"/>
  <c r="O1193" i="1"/>
  <c r="O1181" i="1"/>
  <c r="O1180" i="1"/>
  <c r="O1179" i="1"/>
  <c r="O1178" i="1"/>
  <c r="O1177" i="1"/>
  <c r="O1176" i="1"/>
  <c r="O1175" i="1"/>
  <c r="O1174" i="1"/>
  <c r="O1173" i="1"/>
  <c r="O1161" i="1"/>
  <c r="O1160" i="1"/>
  <c r="O1159" i="1"/>
  <c r="O1158" i="1"/>
  <c r="O1157" i="1"/>
  <c r="O1156" i="1"/>
  <c r="O1155" i="1"/>
  <c r="O1154" i="1"/>
  <c r="O1153" i="1"/>
  <c r="O1141" i="1"/>
  <c r="O1140" i="1"/>
  <c r="O1139" i="1"/>
  <c r="O1138" i="1"/>
  <c r="O1137" i="1"/>
  <c r="O1136" i="1"/>
  <c r="O1135" i="1"/>
  <c r="O1134" i="1"/>
  <c r="O1133" i="1"/>
  <c r="O1131" i="1"/>
  <c r="O1130" i="1"/>
  <c r="O1129" i="1"/>
  <c r="O1128" i="1"/>
  <c r="O1127" i="1"/>
  <c r="O1126" i="1"/>
  <c r="O1125" i="1"/>
  <c r="O1124" i="1"/>
  <c r="O1123" i="1"/>
  <c r="O1121" i="1"/>
  <c r="O1120" i="1"/>
  <c r="O1119" i="1"/>
  <c r="O1118" i="1"/>
  <c r="O1117" i="1"/>
  <c r="O1116" i="1"/>
  <c r="O1115" i="1"/>
  <c r="O1114" i="1"/>
  <c r="O1113" i="1"/>
  <c r="O1111" i="1"/>
  <c r="O1110" i="1"/>
  <c r="O1109" i="1"/>
  <c r="O1108" i="1"/>
  <c r="O1107" i="1"/>
  <c r="O1106" i="1"/>
  <c r="O1105" i="1"/>
  <c r="O1104" i="1"/>
  <c r="O1103" i="1"/>
  <c r="O1101" i="1"/>
  <c r="O1100" i="1"/>
  <c r="O1099" i="1"/>
  <c r="O1098" i="1"/>
  <c r="O1097" i="1"/>
  <c r="O1096" i="1"/>
  <c r="O1095" i="1"/>
  <c r="O1094" i="1"/>
  <c r="O1093" i="1"/>
  <c r="O1091" i="1"/>
  <c r="O1090" i="1"/>
  <c r="O1089" i="1"/>
  <c r="O1088" i="1"/>
  <c r="O1087" i="1"/>
  <c r="O1086" i="1"/>
  <c r="O1085" i="1"/>
  <c r="O1084" i="1"/>
  <c r="O1083" i="1"/>
  <c r="O1081" i="1"/>
  <c r="O1080" i="1"/>
  <c r="O1079" i="1"/>
  <c r="O1078" i="1"/>
  <c r="O1077" i="1"/>
  <c r="O1076" i="1"/>
  <c r="O1075" i="1"/>
  <c r="O1074" i="1"/>
  <c r="O1073" i="1"/>
  <c r="O1071" i="1"/>
  <c r="O1070" i="1"/>
  <c r="O1069" i="1"/>
  <c r="O1068" i="1"/>
  <c r="O1067" i="1"/>
  <c r="O1066" i="1"/>
  <c r="O1065" i="1"/>
  <c r="O1064" i="1"/>
  <c r="O1063" i="1"/>
  <c r="O1061" i="1"/>
  <c r="O1060" i="1"/>
  <c r="O1059" i="1"/>
  <c r="O1058" i="1"/>
  <c r="O1057" i="1"/>
  <c r="O1056" i="1"/>
  <c r="O1055" i="1"/>
  <c r="O1054" i="1"/>
  <c r="O1053" i="1"/>
  <c r="O1041" i="1"/>
  <c r="O1040" i="1"/>
  <c r="O1039" i="1"/>
  <c r="O1038" i="1"/>
  <c r="O1037" i="1"/>
  <c r="O1036" i="1"/>
  <c r="O1035" i="1"/>
  <c r="O1034" i="1"/>
  <c r="O1033" i="1"/>
  <c r="O1031" i="1"/>
  <c r="O1030" i="1"/>
  <c r="O1029" i="1"/>
  <c r="O1028" i="1"/>
  <c r="O1027" i="1"/>
  <c r="O1026" i="1"/>
  <c r="O1025" i="1"/>
  <c r="O1024" i="1"/>
  <c r="O1023" i="1"/>
  <c r="O1021" i="1"/>
  <c r="O1020" i="1"/>
  <c r="O1019" i="1"/>
  <c r="O1018" i="1"/>
  <c r="O1017" i="1"/>
  <c r="O1016" i="1"/>
  <c r="O1015" i="1"/>
  <c r="O1014" i="1"/>
  <c r="O1013" i="1"/>
  <c r="O991" i="1"/>
  <c r="O990" i="1"/>
  <c r="O989" i="1"/>
  <c r="O988" i="1"/>
  <c r="O987" i="1"/>
  <c r="O986" i="1"/>
  <c r="O985" i="1"/>
  <c r="O984" i="1"/>
  <c r="O983" i="1"/>
  <c r="O981" i="1"/>
  <c r="O980" i="1"/>
  <c r="O979" i="1"/>
  <c r="O978" i="1"/>
  <c r="O977" i="1"/>
  <c r="O976" i="1"/>
  <c r="O975" i="1"/>
  <c r="O974" i="1"/>
  <c r="O973" i="1"/>
  <c r="O961" i="1"/>
  <c r="O960" i="1"/>
  <c r="O959" i="1"/>
  <c r="O958" i="1"/>
  <c r="O957" i="1"/>
  <c r="O956" i="1"/>
  <c r="O955" i="1"/>
  <c r="O954" i="1"/>
  <c r="O953" i="1"/>
  <c r="O941" i="1"/>
  <c r="O940" i="1"/>
  <c r="O939" i="1"/>
  <c r="O938" i="1"/>
  <c r="O937" i="1"/>
  <c r="O936" i="1"/>
  <c r="O935" i="1"/>
  <c r="O934" i="1"/>
  <c r="O933" i="1"/>
  <c r="O921" i="1"/>
  <c r="O920" i="1"/>
  <c r="O919" i="1"/>
  <c r="O918" i="1"/>
  <c r="O917" i="1"/>
  <c r="O916" i="1"/>
  <c r="O915" i="1"/>
  <c r="O914" i="1"/>
  <c r="O913" i="1"/>
  <c r="O901" i="1"/>
  <c r="O900" i="1"/>
  <c r="O899" i="1"/>
  <c r="O898" i="1"/>
  <c r="O897" i="1"/>
  <c r="O896" i="1"/>
  <c r="O895" i="1"/>
  <c r="O894" i="1"/>
  <c r="O893" i="1"/>
  <c r="O881" i="1"/>
  <c r="O880" i="1"/>
  <c r="O879" i="1"/>
  <c r="O878" i="1"/>
  <c r="O877" i="1"/>
  <c r="O876" i="1"/>
  <c r="O875" i="1"/>
  <c r="O874" i="1"/>
  <c r="O873" i="1"/>
  <c r="O871" i="1"/>
  <c r="O870" i="1"/>
  <c r="O869" i="1"/>
  <c r="O868" i="1"/>
  <c r="O867" i="1"/>
  <c r="O866" i="1"/>
  <c r="O865" i="1"/>
  <c r="O864" i="1"/>
  <c r="O863" i="1"/>
  <c r="O851" i="1"/>
  <c r="O850" i="1"/>
  <c r="O849" i="1"/>
  <c r="O848" i="1"/>
  <c r="O847" i="1"/>
  <c r="O846" i="1"/>
  <c r="O845" i="1"/>
  <c r="O844" i="1"/>
  <c r="O843" i="1"/>
  <c r="O841" i="1"/>
  <c r="O840" i="1"/>
  <c r="O839" i="1"/>
  <c r="O838" i="1"/>
  <c r="O837" i="1"/>
  <c r="O836" i="1"/>
  <c r="O835" i="1"/>
  <c r="O834" i="1"/>
  <c r="O833" i="1"/>
  <c r="O821" i="1"/>
  <c r="O820" i="1"/>
  <c r="O819" i="1"/>
  <c r="O818" i="1"/>
  <c r="O817" i="1"/>
  <c r="O816" i="1"/>
  <c r="O815" i="1"/>
  <c r="O814" i="1"/>
  <c r="O813" i="1"/>
  <c r="O801" i="1"/>
  <c r="O800" i="1"/>
  <c r="O799" i="1"/>
  <c r="O798" i="1"/>
  <c r="O797" i="1"/>
  <c r="O796" i="1"/>
  <c r="O795" i="1"/>
  <c r="O794" i="1"/>
  <c r="O793" i="1"/>
  <c r="O771" i="1"/>
  <c r="O770" i="1"/>
  <c r="O769" i="1"/>
  <c r="O768" i="1"/>
  <c r="O767" i="1"/>
  <c r="O766" i="1"/>
  <c r="O765" i="1"/>
  <c r="O764" i="1"/>
  <c r="O763" i="1"/>
  <c r="O751" i="1"/>
  <c r="O750" i="1"/>
  <c r="O749" i="1"/>
  <c r="O748" i="1"/>
  <c r="O747" i="1"/>
  <c r="O746" i="1"/>
  <c r="O745" i="1"/>
  <c r="O744" i="1"/>
  <c r="O743" i="1"/>
  <c r="O741" i="1"/>
  <c r="O740" i="1"/>
  <c r="O739" i="1"/>
  <c r="O738" i="1"/>
  <c r="O737" i="1"/>
  <c r="O736" i="1"/>
  <c r="O735" i="1"/>
  <c r="O734" i="1"/>
  <c r="O733" i="1"/>
  <c r="O721" i="1"/>
  <c r="O720" i="1"/>
  <c r="O719" i="1"/>
  <c r="O718" i="1"/>
  <c r="O717" i="1"/>
  <c r="O716" i="1"/>
  <c r="O715" i="1"/>
  <c r="O714" i="1"/>
  <c r="O713" i="1"/>
  <c r="O681" i="1"/>
  <c r="O680" i="1"/>
  <c r="O679" i="1"/>
  <c r="O678" i="1"/>
  <c r="O677" i="1"/>
  <c r="O676" i="1"/>
  <c r="O675" i="1"/>
  <c r="O674" i="1"/>
  <c r="O673" i="1"/>
  <c r="O651" i="1"/>
  <c r="O650" i="1"/>
  <c r="O649" i="1"/>
  <c r="O648" i="1"/>
  <c r="O647" i="1"/>
  <c r="O646" i="1"/>
  <c r="O645" i="1"/>
  <c r="O644" i="1"/>
  <c r="O643" i="1"/>
  <c r="O621" i="1"/>
  <c r="O620" i="1"/>
  <c r="O619" i="1"/>
  <c r="O618" i="1"/>
  <c r="O617" i="1"/>
  <c r="O616" i="1"/>
  <c r="O615" i="1"/>
  <c r="O614" i="1"/>
  <c r="O613" i="1"/>
  <c r="O611" i="1"/>
  <c r="O610" i="1"/>
  <c r="O609" i="1"/>
  <c r="O608" i="1"/>
  <c r="O607" i="1"/>
  <c r="O606" i="1"/>
  <c r="O605" i="1"/>
  <c r="O604" i="1"/>
  <c r="O603" i="1"/>
  <c r="O601" i="1"/>
  <c r="O600" i="1"/>
  <c r="O599" i="1"/>
  <c r="O598" i="1"/>
  <c r="O597" i="1"/>
  <c r="O596" i="1"/>
  <c r="O595" i="1"/>
  <c r="O594" i="1"/>
  <c r="O593" i="1"/>
  <c r="O551" i="1"/>
  <c r="O550" i="1"/>
  <c r="O549" i="1"/>
  <c r="O548" i="1"/>
  <c r="O547" i="1"/>
  <c r="O546" i="1"/>
  <c r="O545" i="1"/>
  <c r="O544" i="1"/>
  <c r="O543" i="1"/>
  <c r="O541" i="1"/>
  <c r="O540" i="1"/>
  <c r="O539" i="1"/>
  <c r="O538" i="1"/>
  <c r="O537" i="1"/>
  <c r="O536" i="1"/>
  <c r="O535" i="1"/>
  <c r="O534" i="1"/>
  <c r="O533" i="1"/>
  <c r="O531" i="1"/>
  <c r="O530" i="1"/>
  <c r="O529" i="1"/>
  <c r="O528" i="1"/>
  <c r="O527" i="1"/>
  <c r="O526" i="1"/>
  <c r="O525" i="1"/>
  <c r="O524" i="1"/>
  <c r="O523" i="1"/>
  <c r="O511" i="1"/>
  <c r="O510" i="1"/>
  <c r="O509" i="1"/>
  <c r="O508" i="1"/>
  <c r="O507" i="1"/>
  <c r="O506" i="1"/>
  <c r="O505" i="1"/>
  <c r="O504" i="1"/>
  <c r="O503" i="1"/>
  <c r="O471" i="1"/>
  <c r="O470" i="1"/>
  <c r="O469" i="1"/>
  <c r="O468" i="1"/>
  <c r="O467" i="1"/>
  <c r="O466" i="1"/>
  <c r="O465" i="1"/>
  <c r="O464" i="1"/>
  <c r="O463" i="1"/>
  <c r="O451" i="1"/>
  <c r="O450" i="1"/>
  <c r="O449" i="1"/>
  <c r="O448" i="1"/>
  <c r="O447" i="1"/>
  <c r="O446" i="1"/>
  <c r="O445" i="1"/>
  <c r="O444" i="1"/>
  <c r="O443" i="1"/>
  <c r="O421" i="1"/>
  <c r="O420" i="1"/>
  <c r="O419" i="1"/>
  <c r="O418" i="1"/>
  <c r="O417" i="1"/>
  <c r="O416" i="1"/>
  <c r="O415" i="1"/>
  <c r="O414" i="1"/>
  <c r="O413" i="1"/>
  <c r="O411" i="1"/>
  <c r="O410" i="1"/>
  <c r="O409" i="1"/>
  <c r="O408" i="1"/>
  <c r="O407" i="1"/>
  <c r="O406" i="1"/>
  <c r="O405" i="1"/>
  <c r="O404" i="1"/>
  <c r="O403" i="1"/>
  <c r="O391" i="1"/>
  <c r="O390" i="1"/>
  <c r="O389" i="1"/>
  <c r="O388" i="1"/>
  <c r="O387" i="1"/>
  <c r="O386" i="1"/>
  <c r="O385" i="1"/>
  <c r="O384" i="1"/>
  <c r="O383" i="1"/>
  <c r="O371" i="1"/>
  <c r="O370" i="1"/>
  <c r="O369" i="1"/>
  <c r="O368" i="1"/>
  <c r="O367" i="1"/>
  <c r="O366" i="1"/>
  <c r="O365" i="1"/>
  <c r="O364" i="1"/>
  <c r="O363" i="1"/>
  <c r="O361" i="1"/>
  <c r="O360" i="1"/>
  <c r="O359" i="1"/>
  <c r="O358" i="1"/>
  <c r="O357" i="1"/>
  <c r="O356" i="1"/>
  <c r="O355" i="1"/>
  <c r="O354" i="1"/>
  <c r="O353" i="1"/>
  <c r="O351" i="1"/>
  <c r="O350" i="1"/>
  <c r="O349" i="1"/>
  <c r="O348" i="1"/>
  <c r="O347" i="1"/>
  <c r="O346" i="1"/>
  <c r="O345" i="1"/>
  <c r="O344" i="1"/>
  <c r="O343" i="1"/>
  <c r="O341" i="1"/>
  <c r="O340" i="1"/>
  <c r="O339" i="1"/>
  <c r="O338" i="1"/>
  <c r="O337" i="1"/>
  <c r="O336" i="1"/>
  <c r="O335" i="1"/>
  <c r="O334" i="1"/>
  <c r="O333" i="1"/>
  <c r="O321" i="1"/>
  <c r="O320" i="1"/>
  <c r="O319" i="1"/>
  <c r="O318" i="1"/>
  <c r="O317" i="1"/>
  <c r="O316" i="1"/>
  <c r="O315" i="1"/>
  <c r="O314" i="1"/>
  <c r="O313" i="1"/>
  <c r="O301" i="1"/>
  <c r="O300" i="1"/>
  <c r="O299" i="1"/>
  <c r="O298" i="1"/>
  <c r="O297" i="1"/>
  <c r="O296" i="1"/>
  <c r="O295" i="1"/>
  <c r="O294" i="1"/>
  <c r="O293" i="1"/>
  <c r="O281" i="1"/>
  <c r="O280" i="1"/>
  <c r="O279" i="1"/>
  <c r="O278" i="1"/>
  <c r="O277" i="1"/>
  <c r="O276" i="1"/>
  <c r="O275" i="1"/>
  <c r="O274" i="1"/>
  <c r="O273" i="1"/>
  <c r="O271" i="1"/>
  <c r="O270" i="1"/>
  <c r="O269" i="1"/>
  <c r="O268" i="1"/>
  <c r="O267" i="1"/>
  <c r="O266" i="1"/>
  <c r="O265" i="1"/>
  <c r="O264" i="1"/>
  <c r="O263" i="1"/>
  <c r="O261" i="1"/>
  <c r="O260" i="1"/>
  <c r="O259" i="1"/>
  <c r="O258" i="1"/>
  <c r="O257" i="1"/>
  <c r="O256" i="1"/>
  <c r="O255" i="1"/>
  <c r="O254" i="1"/>
  <c r="O253" i="1"/>
  <c r="O251" i="1"/>
  <c r="O250" i="1"/>
  <c r="O249" i="1"/>
  <c r="O248" i="1"/>
  <c r="O247" i="1"/>
  <c r="O246" i="1"/>
  <c r="O245" i="1"/>
  <c r="O244" i="1"/>
  <c r="O243" i="1"/>
  <c r="O231" i="1"/>
  <c r="O230" i="1"/>
  <c r="O229" i="1"/>
  <c r="O228" i="1"/>
  <c r="O227" i="1"/>
  <c r="O226" i="1"/>
  <c r="O225" i="1"/>
  <c r="O224" i="1"/>
  <c r="O223" i="1"/>
  <c r="O221" i="1"/>
  <c r="O220" i="1"/>
  <c r="O219" i="1"/>
  <c r="O218" i="1"/>
  <c r="O217" i="1"/>
  <c r="O216" i="1"/>
  <c r="O215" i="1"/>
  <c r="O214" i="1"/>
  <c r="O213" i="1"/>
  <c r="O211" i="1"/>
  <c r="O210" i="1"/>
  <c r="O209" i="1"/>
  <c r="O208" i="1"/>
  <c r="O207" i="1"/>
  <c r="O206" i="1"/>
  <c r="O205" i="1"/>
  <c r="O204" i="1"/>
  <c r="O203" i="1"/>
  <c r="O201" i="1"/>
  <c r="O200" i="1"/>
  <c r="O199" i="1"/>
  <c r="O198" i="1"/>
  <c r="O197" i="1"/>
  <c r="O196" i="1"/>
  <c r="O195" i="1"/>
  <c r="O194" i="1"/>
  <c r="O193" i="1"/>
  <c r="O191" i="1"/>
  <c r="O190" i="1"/>
  <c r="O189" i="1"/>
  <c r="O188" i="1"/>
  <c r="O187" i="1"/>
  <c r="O186" i="1"/>
  <c r="O185" i="1"/>
  <c r="O184" i="1"/>
  <c r="O183" i="1"/>
  <c r="O181" i="1"/>
  <c r="O180" i="1"/>
  <c r="O179" i="1"/>
  <c r="O178" i="1"/>
  <c r="O177" i="1"/>
  <c r="O176" i="1"/>
  <c r="O175" i="1"/>
  <c r="O174" i="1"/>
  <c r="O173" i="1"/>
  <c r="O171" i="1"/>
  <c r="O170" i="1"/>
  <c r="O169" i="1"/>
  <c r="O168" i="1"/>
  <c r="O167" i="1"/>
  <c r="O166" i="1"/>
  <c r="O165" i="1"/>
  <c r="O164" i="1"/>
  <c r="O163" i="1"/>
  <c r="O161" i="1"/>
  <c r="O160" i="1"/>
  <c r="O159" i="1"/>
  <c r="O158" i="1"/>
  <c r="O157" i="1"/>
  <c r="O156" i="1"/>
  <c r="O155" i="1"/>
  <c r="O154" i="1"/>
  <c r="O153" i="1"/>
  <c r="O141" i="1"/>
  <c r="O140" i="1"/>
  <c r="O139" i="1"/>
  <c r="O138" i="1"/>
  <c r="O137" i="1"/>
  <c r="O136" i="1"/>
  <c r="O135" i="1"/>
  <c r="O134" i="1"/>
  <c r="O133" i="1"/>
  <c r="O131" i="1"/>
  <c r="O130" i="1"/>
  <c r="O129" i="1"/>
  <c r="O128" i="1"/>
  <c r="O127" i="1"/>
  <c r="O126" i="1"/>
  <c r="O125" i="1"/>
  <c r="O124" i="1"/>
  <c r="O123" i="1"/>
  <c r="O121" i="1"/>
  <c r="O120" i="1"/>
  <c r="O119" i="1"/>
  <c r="O118" i="1"/>
  <c r="O117" i="1"/>
  <c r="O116" i="1"/>
  <c r="O115" i="1"/>
  <c r="O114" i="1"/>
  <c r="O113" i="1"/>
  <c r="O111" i="1"/>
  <c r="O110" i="1"/>
  <c r="O109" i="1"/>
  <c r="O108" i="1"/>
  <c r="O107" i="1"/>
  <c r="O106" i="1"/>
  <c r="O105" i="1"/>
  <c r="O104" i="1"/>
  <c r="O103" i="1"/>
  <c r="O101" i="1"/>
  <c r="O100" i="1"/>
  <c r="O99" i="1"/>
  <c r="O98" i="1"/>
  <c r="O97" i="1"/>
  <c r="O96" i="1"/>
  <c r="O95" i="1"/>
  <c r="O94" i="1"/>
  <c r="O93" i="1"/>
  <c r="O91" i="1"/>
  <c r="O90" i="1"/>
  <c r="O89" i="1"/>
  <c r="O88" i="1"/>
  <c r="O87" i="1"/>
  <c r="O86" i="1"/>
  <c r="O85" i="1"/>
  <c r="O84" i="1"/>
  <c r="O83" i="1"/>
  <c r="O81" i="1"/>
  <c r="O80" i="1"/>
  <c r="O79" i="1"/>
  <c r="O78" i="1"/>
  <c r="O77" i="1"/>
  <c r="O76" i="1"/>
  <c r="O75" i="1"/>
  <c r="O74" i="1"/>
  <c r="O73" i="1"/>
  <c r="O71" i="1"/>
  <c r="O70" i="1"/>
  <c r="O69" i="1"/>
  <c r="O68" i="1"/>
  <c r="O67" i="1"/>
  <c r="O66" i="1"/>
  <c r="O65" i="1"/>
  <c r="O64" i="1"/>
  <c r="O63" i="1"/>
  <c r="O61" i="1"/>
  <c r="O60" i="1"/>
  <c r="O59" i="1"/>
  <c r="O58" i="1"/>
  <c r="O57" i="1"/>
  <c r="O56" i="1"/>
  <c r="O55" i="1"/>
  <c r="O54" i="1"/>
  <c r="O53" i="1"/>
  <c r="O51" i="1"/>
  <c r="O50" i="1"/>
  <c r="O49" i="1"/>
  <c r="O48" i="1"/>
  <c r="O47" i="1"/>
  <c r="O46" i="1"/>
  <c r="O45" i="1"/>
  <c r="O44" i="1"/>
  <c r="O43" i="1"/>
  <c r="O41" i="1"/>
  <c r="O40" i="1"/>
  <c r="O39" i="1"/>
  <c r="O38" i="1"/>
  <c r="O37" i="1"/>
  <c r="O36" i="1"/>
  <c r="O35" i="1"/>
  <c r="O34" i="1"/>
  <c r="O33" i="1"/>
  <c r="O31" i="1"/>
  <c r="O30" i="1"/>
  <c r="O29" i="1"/>
  <c r="O28" i="1"/>
  <c r="O27" i="1"/>
  <c r="O26" i="1"/>
  <c r="O25" i="1"/>
  <c r="O24" i="1"/>
  <c r="O23" i="1"/>
  <c r="O21" i="1"/>
  <c r="O20" i="1"/>
  <c r="O19" i="1"/>
  <c r="O18" i="1"/>
  <c r="O17" i="1"/>
  <c r="O16" i="1"/>
  <c r="O15" i="1"/>
  <c r="O14" i="1"/>
  <c r="O13" i="1"/>
  <c r="O11" i="1"/>
  <c r="O10" i="1"/>
  <c r="O9" i="1"/>
  <c r="O8" i="1"/>
  <c r="O7" i="1"/>
  <c r="O6" i="1"/>
  <c r="O5" i="1"/>
  <c r="O4" i="1"/>
  <c r="O3" i="1"/>
  <c r="N10" i="1" l="1"/>
  <c r="N4" i="1"/>
  <c r="N11" i="1"/>
  <c r="N5" i="1"/>
  <c r="N6" i="1"/>
  <c r="N8" i="1"/>
  <c r="N3" i="1"/>
  <c r="N9" i="1"/>
  <c r="N7" i="1"/>
  <c r="P8" i="1" l="1"/>
  <c r="P11" i="1"/>
  <c r="P3" i="1"/>
  <c r="P6" i="1"/>
  <c r="P5" i="1"/>
  <c r="P4" i="1"/>
  <c r="P9" i="1"/>
  <c r="P10" i="1"/>
  <c r="P7" i="1"/>
  <c r="N18" i="1" l="1"/>
  <c r="N19" i="1"/>
  <c r="N16" i="1"/>
  <c r="N21" i="1"/>
  <c r="N17" i="1"/>
  <c r="N14" i="1"/>
  <c r="N15" i="1"/>
  <c r="N13" i="1"/>
  <c r="N20" i="1"/>
  <c r="P16" i="1" l="1"/>
  <c r="P14" i="1"/>
  <c r="P15" i="1"/>
  <c r="P20" i="1"/>
  <c r="P19" i="1"/>
  <c r="P21" i="1"/>
  <c r="P13" i="1"/>
  <c r="P17" i="1"/>
  <c r="P18" i="1"/>
  <c r="B1" i="1" l="1"/>
  <c r="S1" i="1" l="1"/>
  <c r="R1" i="1"/>
  <c r="N26" i="1" l="1"/>
  <c r="N29" i="1"/>
  <c r="N28" i="1"/>
  <c r="N31" i="1"/>
  <c r="N24" i="1"/>
  <c r="N25" i="1"/>
  <c r="N23" i="1"/>
  <c r="N30" i="1"/>
  <c r="N27" i="1"/>
  <c r="P24" i="1" l="1"/>
  <c r="P25" i="1"/>
  <c r="P23" i="1"/>
  <c r="P31" i="1"/>
  <c r="P29" i="1"/>
  <c r="P30" i="1"/>
  <c r="P28" i="1"/>
  <c r="P26" i="1"/>
  <c r="P27" i="1"/>
  <c r="N34" i="1" l="1"/>
  <c r="N40" i="1"/>
  <c r="N36" i="1"/>
  <c r="N33" i="1"/>
  <c r="N37" i="1"/>
  <c r="N41" i="1"/>
  <c r="N39" i="1"/>
  <c r="N35" i="1"/>
  <c r="N38" i="1"/>
  <c r="P35" i="1" l="1"/>
  <c r="P41" i="1"/>
  <c r="P37" i="1"/>
  <c r="P40" i="1"/>
  <c r="P38" i="1"/>
  <c r="P34" i="1"/>
  <c r="P36" i="1"/>
  <c r="P39" i="1"/>
  <c r="P33" i="1"/>
  <c r="N47" i="1" l="1"/>
  <c r="N46" i="1"/>
  <c r="N49" i="1"/>
  <c r="N48" i="1"/>
  <c r="N43" i="1"/>
  <c r="N51" i="1"/>
  <c r="N44" i="1"/>
  <c r="N45" i="1"/>
  <c r="N50" i="1"/>
  <c r="P48" i="1" l="1"/>
  <c r="P50" i="1"/>
  <c r="P46" i="1"/>
  <c r="P45" i="1"/>
  <c r="P51" i="1"/>
  <c r="P43" i="1"/>
  <c r="P47" i="1"/>
  <c r="P44" i="1"/>
  <c r="P49" i="1"/>
  <c r="N60" i="1" l="1"/>
  <c r="N61" i="1"/>
  <c r="N57" i="1"/>
  <c r="N59" i="1"/>
  <c r="N56" i="1"/>
  <c r="N58" i="1"/>
  <c r="N55" i="1"/>
  <c r="N53" i="1"/>
  <c r="N54" i="1"/>
  <c r="P57" i="1" l="1"/>
  <c r="P59" i="1"/>
  <c r="P58" i="1"/>
  <c r="P55" i="1"/>
  <c r="P54" i="1"/>
  <c r="P60" i="1"/>
  <c r="P61" i="1"/>
  <c r="P53" i="1"/>
  <c r="P56" i="1"/>
  <c r="N65" i="1" l="1"/>
  <c r="N68" i="1"/>
  <c r="N71" i="1"/>
  <c r="N67" i="1"/>
  <c r="N63" i="1"/>
  <c r="N64" i="1"/>
  <c r="N66" i="1"/>
  <c r="N70" i="1"/>
  <c r="N69" i="1"/>
  <c r="P69" i="1" l="1"/>
  <c r="P63" i="1"/>
  <c r="P70" i="1"/>
  <c r="P65" i="1"/>
  <c r="P64" i="1"/>
  <c r="P66" i="1"/>
  <c r="P68" i="1"/>
  <c r="P71" i="1"/>
  <c r="P67" i="1"/>
  <c r="N75" i="1" l="1"/>
  <c r="N73" i="1"/>
  <c r="N76" i="1"/>
  <c r="N81" i="1"/>
  <c r="N78" i="1"/>
  <c r="N74" i="1"/>
  <c r="N79" i="1"/>
  <c r="N77" i="1"/>
  <c r="N80" i="1"/>
  <c r="P79" i="1" l="1"/>
  <c r="P78" i="1"/>
  <c r="P73" i="1"/>
  <c r="P80" i="1"/>
  <c r="P75" i="1"/>
  <c r="P76" i="1"/>
  <c r="P81" i="1"/>
  <c r="P74" i="1"/>
  <c r="P77" i="1"/>
  <c r="N86" i="1"/>
  <c r="N83" i="1"/>
  <c r="N88" i="1"/>
  <c r="N84" i="1"/>
  <c r="N87" i="1"/>
  <c r="N85" i="1"/>
  <c r="N89" i="1"/>
  <c r="N90" i="1"/>
  <c r="N91" i="1"/>
  <c r="P90" i="1" l="1"/>
  <c r="P87" i="1"/>
  <c r="P86" i="1"/>
  <c r="P91" i="1"/>
  <c r="P84" i="1"/>
  <c r="P83" i="1"/>
  <c r="P88" i="1"/>
  <c r="P89" i="1"/>
  <c r="P85" i="1"/>
  <c r="N101" i="1" l="1"/>
  <c r="N94" i="1"/>
  <c r="N96" i="1"/>
  <c r="N99" i="1"/>
  <c r="N95" i="1"/>
  <c r="N93" i="1"/>
  <c r="N98" i="1"/>
  <c r="N100" i="1"/>
  <c r="N97" i="1"/>
  <c r="N110" i="1" l="1"/>
  <c r="N104" i="1"/>
  <c r="N105" i="1"/>
  <c r="N106" i="1"/>
  <c r="N103" i="1"/>
  <c r="N107" i="1"/>
  <c r="N108" i="1"/>
  <c r="N111" i="1"/>
  <c r="N109" i="1"/>
  <c r="P97" i="1"/>
  <c r="P100" i="1"/>
  <c r="P99" i="1"/>
  <c r="P98" i="1"/>
  <c r="P101" i="1"/>
  <c r="P93" i="1"/>
  <c r="P95" i="1"/>
  <c r="P96" i="1"/>
  <c r="P94" i="1"/>
  <c r="P104" i="1" l="1"/>
  <c r="P111" i="1"/>
  <c r="P107" i="1"/>
  <c r="P103" i="1"/>
  <c r="P109" i="1"/>
  <c r="P110" i="1"/>
  <c r="P108" i="1"/>
  <c r="P106" i="1"/>
  <c r="P105" i="1"/>
  <c r="N118" i="1" l="1"/>
  <c r="N119" i="1"/>
  <c r="N117" i="1"/>
  <c r="N116" i="1"/>
  <c r="N115" i="1"/>
  <c r="N113" i="1"/>
  <c r="N114" i="1"/>
  <c r="N120" i="1"/>
  <c r="N121" i="1"/>
  <c r="P117" i="1" l="1"/>
  <c r="P118" i="1"/>
  <c r="P119" i="1"/>
  <c r="P114" i="1"/>
  <c r="P120" i="1"/>
  <c r="P115" i="1"/>
  <c r="P116" i="1"/>
  <c r="P121" i="1"/>
  <c r="P113" i="1"/>
  <c r="N130" i="1"/>
  <c r="N124" i="1"/>
  <c r="N127" i="1"/>
  <c r="N126" i="1"/>
  <c r="N123" i="1"/>
  <c r="N125" i="1"/>
  <c r="N129" i="1"/>
  <c r="N131" i="1"/>
  <c r="N128" i="1"/>
  <c r="P128" i="1" l="1"/>
  <c r="P126" i="1"/>
  <c r="P129" i="1"/>
  <c r="P124" i="1"/>
  <c r="P127" i="1"/>
  <c r="P123" i="1"/>
  <c r="P131" i="1"/>
  <c r="P130" i="1"/>
  <c r="P125" i="1"/>
  <c r="N141" i="1" l="1"/>
  <c r="N134" i="1"/>
  <c r="N136" i="1"/>
  <c r="N138" i="1"/>
  <c r="N137" i="1"/>
  <c r="N139" i="1"/>
  <c r="N133" i="1"/>
  <c r="N140" i="1"/>
  <c r="N135" i="1"/>
  <c r="P141" i="1" l="1"/>
  <c r="P138" i="1"/>
  <c r="P137" i="1"/>
  <c r="P139" i="1"/>
  <c r="P133" i="1"/>
  <c r="P134" i="1"/>
  <c r="P135" i="1"/>
  <c r="P140" i="1"/>
  <c r="P136" i="1"/>
  <c r="N159" i="1" l="1"/>
  <c r="N161" i="1"/>
  <c r="N156" i="1"/>
  <c r="N155" i="1"/>
  <c r="N157" i="1"/>
  <c r="N154" i="1"/>
  <c r="N153" i="1"/>
  <c r="N160" i="1"/>
  <c r="N158" i="1"/>
  <c r="P157" i="1" l="1"/>
  <c r="P160" i="1"/>
  <c r="P158" i="1"/>
  <c r="P153" i="1"/>
  <c r="P155" i="1"/>
  <c r="P159" i="1"/>
  <c r="P154" i="1"/>
  <c r="P161" i="1"/>
  <c r="P156" i="1"/>
  <c r="N165" i="1" l="1"/>
  <c r="N170" i="1"/>
  <c r="N171" i="1"/>
  <c r="N169" i="1"/>
  <c r="N167" i="1"/>
  <c r="N166" i="1"/>
  <c r="N168" i="1"/>
  <c r="N163" i="1"/>
  <c r="N164" i="1"/>
  <c r="P168" i="1" l="1"/>
  <c r="P165" i="1"/>
  <c r="P163" i="1"/>
  <c r="P167" i="1"/>
  <c r="P169" i="1"/>
  <c r="P166" i="1"/>
  <c r="P171" i="1"/>
  <c r="P164" i="1"/>
  <c r="P170" i="1"/>
  <c r="N178" i="1" l="1"/>
  <c r="N174" i="1"/>
  <c r="N181" i="1"/>
  <c r="N173" i="1"/>
  <c r="N179" i="1"/>
  <c r="N177" i="1"/>
  <c r="N180" i="1"/>
  <c r="N175" i="1"/>
  <c r="N176" i="1"/>
  <c r="P173" i="1" l="1"/>
  <c r="P175" i="1"/>
  <c r="P180" i="1"/>
  <c r="P181" i="1"/>
  <c r="P178" i="1"/>
  <c r="P176" i="1"/>
  <c r="P177" i="1"/>
  <c r="P174" i="1"/>
  <c r="P179" i="1"/>
  <c r="N189" i="1" l="1"/>
  <c r="N184" i="1"/>
  <c r="N191" i="1"/>
  <c r="N185" i="1"/>
  <c r="N186" i="1"/>
  <c r="N187" i="1"/>
  <c r="N183" i="1"/>
  <c r="N188" i="1"/>
  <c r="N190" i="1"/>
  <c r="P186" i="1" l="1"/>
  <c r="P185" i="1"/>
  <c r="P191" i="1"/>
  <c r="P188" i="1"/>
  <c r="P187" i="1"/>
  <c r="P184" i="1"/>
  <c r="P189" i="1"/>
  <c r="P183" i="1"/>
  <c r="P190" i="1"/>
  <c r="N197" i="1" l="1"/>
  <c r="N193" i="1"/>
  <c r="N196" i="1"/>
  <c r="N198" i="1"/>
  <c r="N200" i="1"/>
  <c r="N201" i="1"/>
  <c r="N195" i="1"/>
  <c r="N199" i="1"/>
  <c r="N194" i="1"/>
  <c r="P200" i="1" l="1"/>
  <c r="P193" i="1"/>
  <c r="P196" i="1"/>
  <c r="P198" i="1"/>
  <c r="P197" i="1"/>
  <c r="P201" i="1"/>
  <c r="P199" i="1"/>
  <c r="P195" i="1"/>
  <c r="P194" i="1"/>
  <c r="N205" i="1" l="1"/>
  <c r="N211" i="1"/>
  <c r="N210" i="1"/>
  <c r="N207" i="1"/>
  <c r="N206" i="1"/>
  <c r="N208" i="1"/>
  <c r="N203" i="1"/>
  <c r="N204" i="1"/>
  <c r="N209" i="1"/>
  <c r="P204" i="1" l="1"/>
  <c r="P210" i="1"/>
  <c r="P209" i="1"/>
  <c r="P208" i="1"/>
  <c r="P205" i="1"/>
  <c r="P203" i="1"/>
  <c r="P206" i="1"/>
  <c r="P211" i="1"/>
  <c r="P207" i="1"/>
  <c r="N213" i="1" l="1"/>
  <c r="N216" i="1"/>
  <c r="N221" i="1"/>
  <c r="N220" i="1"/>
  <c r="N218" i="1"/>
  <c r="N217" i="1"/>
  <c r="N215" i="1"/>
  <c r="N219" i="1"/>
  <c r="N214" i="1"/>
  <c r="N229" i="1" l="1"/>
  <c r="N228" i="1"/>
  <c r="N227" i="1"/>
  <c r="N225" i="1"/>
  <c r="N224" i="1"/>
  <c r="N230" i="1"/>
  <c r="N223" i="1"/>
  <c r="N226" i="1"/>
  <c r="N231" i="1"/>
  <c r="P216" i="1"/>
  <c r="P214" i="1"/>
  <c r="P219" i="1"/>
  <c r="P213" i="1"/>
  <c r="P215" i="1"/>
  <c r="P221" i="1"/>
  <c r="P220" i="1"/>
  <c r="P218" i="1"/>
  <c r="P217" i="1"/>
  <c r="P231" i="1" l="1"/>
  <c r="P229" i="1"/>
  <c r="P224" i="1"/>
  <c r="P227" i="1"/>
  <c r="P225" i="1"/>
  <c r="P230" i="1"/>
  <c r="P223" i="1"/>
  <c r="P226" i="1"/>
  <c r="P228" i="1"/>
  <c r="N249" i="1" l="1"/>
  <c r="N244" i="1"/>
  <c r="N245" i="1"/>
  <c r="N248" i="1"/>
  <c r="N251" i="1"/>
  <c r="N250" i="1"/>
  <c r="N243" i="1"/>
  <c r="N247" i="1"/>
  <c r="N246" i="1"/>
  <c r="P245" i="1" l="1"/>
  <c r="P244" i="1"/>
  <c r="P251" i="1"/>
  <c r="P243" i="1"/>
  <c r="P247" i="1"/>
  <c r="P250" i="1"/>
  <c r="P249" i="1"/>
  <c r="P248" i="1"/>
  <c r="P246" i="1"/>
  <c r="N259" i="1" l="1"/>
  <c r="N257" i="1"/>
  <c r="N253" i="1"/>
  <c r="N255" i="1"/>
  <c r="N260" i="1"/>
  <c r="N254" i="1"/>
  <c r="N258" i="1"/>
  <c r="N256" i="1"/>
  <c r="N261" i="1"/>
  <c r="P261" i="1" l="1"/>
  <c r="P260" i="1"/>
  <c r="P253" i="1"/>
  <c r="P257" i="1"/>
  <c r="P256" i="1"/>
  <c r="P259" i="1"/>
  <c r="P254" i="1"/>
  <c r="P258" i="1"/>
  <c r="P255" i="1"/>
  <c r="N268" i="1" l="1"/>
  <c r="N265" i="1"/>
  <c r="N264" i="1"/>
  <c r="N267" i="1"/>
  <c r="N263" i="1"/>
  <c r="N270" i="1"/>
  <c r="N269" i="1"/>
  <c r="N266" i="1"/>
  <c r="N271" i="1"/>
  <c r="P266" i="1" l="1"/>
  <c r="P264" i="1"/>
  <c r="P265" i="1"/>
  <c r="P268" i="1"/>
  <c r="P269" i="1"/>
  <c r="P271" i="1"/>
  <c r="P263" i="1"/>
  <c r="P267" i="1"/>
  <c r="P270" i="1"/>
  <c r="N274" i="1"/>
  <c r="N277" i="1"/>
  <c r="N279" i="1"/>
  <c r="N278" i="1"/>
  <c r="N281" i="1"/>
  <c r="N273" i="1"/>
  <c r="N280" i="1"/>
  <c r="N276" i="1"/>
  <c r="N275" i="1"/>
  <c r="P280" i="1" l="1"/>
  <c r="P278" i="1"/>
  <c r="P275" i="1"/>
  <c r="P274" i="1"/>
  <c r="P276" i="1"/>
  <c r="P281" i="1"/>
  <c r="P273" i="1"/>
  <c r="P277" i="1"/>
  <c r="P279" i="1"/>
  <c r="N300" i="1"/>
  <c r="N296" i="1"/>
  <c r="N298" i="1"/>
  <c r="N299" i="1"/>
  <c r="N295" i="1"/>
  <c r="N301" i="1"/>
  <c r="N294" i="1"/>
  <c r="N297" i="1"/>
  <c r="N293" i="1"/>
  <c r="N320" i="1" l="1"/>
  <c r="N319" i="1"/>
  <c r="N316" i="1"/>
  <c r="N315" i="1"/>
  <c r="N314" i="1"/>
  <c r="N317" i="1"/>
  <c r="N318" i="1"/>
  <c r="N321" i="1"/>
  <c r="N313" i="1"/>
  <c r="P301" i="1"/>
  <c r="P297" i="1"/>
  <c r="P299" i="1"/>
  <c r="P298" i="1"/>
  <c r="P295" i="1"/>
  <c r="P293" i="1"/>
  <c r="P296" i="1"/>
  <c r="P294" i="1"/>
  <c r="P300" i="1"/>
  <c r="P318" i="1" l="1"/>
  <c r="P315" i="1"/>
  <c r="P317" i="1"/>
  <c r="P314" i="1"/>
  <c r="P319" i="1"/>
  <c r="P320" i="1"/>
  <c r="P313" i="1"/>
  <c r="P316" i="1"/>
  <c r="P321" i="1"/>
  <c r="N337" i="1"/>
  <c r="N335" i="1"/>
  <c r="N339" i="1"/>
  <c r="N340" i="1"/>
  <c r="N334" i="1"/>
  <c r="N333" i="1"/>
  <c r="N341" i="1"/>
  <c r="N338" i="1"/>
  <c r="N336" i="1"/>
  <c r="P341" i="1" l="1"/>
  <c r="P336" i="1"/>
  <c r="P333" i="1"/>
  <c r="P334" i="1"/>
  <c r="P340" i="1"/>
  <c r="P339" i="1"/>
  <c r="P335" i="1"/>
  <c r="P338" i="1"/>
  <c r="P337" i="1"/>
  <c r="N345" i="1"/>
  <c r="N347" i="1"/>
  <c r="N344" i="1"/>
  <c r="N350" i="1"/>
  <c r="N343" i="1"/>
  <c r="N351" i="1"/>
  <c r="N346" i="1"/>
  <c r="N348" i="1"/>
  <c r="N349" i="1"/>
  <c r="N361" i="1" l="1"/>
  <c r="N358" i="1"/>
  <c r="N357" i="1"/>
  <c r="N359" i="1"/>
  <c r="N354" i="1"/>
  <c r="N355" i="1"/>
  <c r="N356" i="1"/>
  <c r="N353" i="1"/>
  <c r="N360" i="1"/>
  <c r="P344" i="1"/>
  <c r="P349" i="1"/>
  <c r="P343" i="1"/>
  <c r="P345" i="1"/>
  <c r="P350" i="1"/>
  <c r="P351" i="1"/>
  <c r="P348" i="1"/>
  <c r="P347" i="1"/>
  <c r="P346" i="1"/>
  <c r="N363" i="1" l="1"/>
  <c r="N365" i="1"/>
  <c r="N371" i="1"/>
  <c r="N370" i="1"/>
  <c r="N368" i="1"/>
  <c r="N367" i="1"/>
  <c r="N369" i="1"/>
  <c r="N364" i="1"/>
  <c r="N366" i="1"/>
  <c r="P359" i="1"/>
  <c r="P353" i="1"/>
  <c r="P356" i="1"/>
  <c r="P361" i="1"/>
  <c r="P357" i="1"/>
  <c r="P360" i="1"/>
  <c r="P355" i="1"/>
  <c r="P354" i="1"/>
  <c r="P358" i="1"/>
  <c r="P370" i="1" l="1"/>
  <c r="P371" i="1"/>
  <c r="P364" i="1"/>
  <c r="P369" i="1"/>
  <c r="P363" i="1"/>
  <c r="P368" i="1"/>
  <c r="P366" i="1"/>
  <c r="P367" i="1"/>
  <c r="P365" i="1"/>
  <c r="N385" i="1" l="1"/>
  <c r="N387" i="1"/>
  <c r="N390" i="1"/>
  <c r="N386" i="1"/>
  <c r="N388" i="1"/>
  <c r="N389" i="1"/>
  <c r="N391" i="1"/>
  <c r="N384" i="1"/>
  <c r="N383" i="1"/>
  <c r="P384" i="1" l="1"/>
  <c r="P389" i="1"/>
  <c r="P383" i="1"/>
  <c r="P385" i="1"/>
  <c r="P391" i="1"/>
  <c r="P390" i="1"/>
  <c r="P388" i="1"/>
  <c r="P387" i="1"/>
  <c r="P386" i="1"/>
  <c r="N411" i="1" l="1"/>
  <c r="N410" i="1"/>
  <c r="N409" i="1"/>
  <c r="N408" i="1"/>
  <c r="N407" i="1"/>
  <c r="N406" i="1"/>
  <c r="N404" i="1"/>
  <c r="N403" i="1"/>
  <c r="N405" i="1"/>
  <c r="P410" i="1" l="1"/>
  <c r="P404" i="1"/>
  <c r="P406" i="1"/>
  <c r="P407" i="1"/>
  <c r="P411" i="1"/>
  <c r="P409" i="1"/>
  <c r="P403" i="1"/>
  <c r="P405" i="1"/>
  <c r="P408" i="1"/>
  <c r="N418" i="1"/>
  <c r="N416" i="1"/>
  <c r="N414" i="1"/>
  <c r="N421" i="1"/>
  <c r="N413" i="1"/>
  <c r="N417" i="1"/>
  <c r="N419" i="1"/>
  <c r="N415" i="1"/>
  <c r="N420" i="1"/>
  <c r="P417" i="1" l="1"/>
  <c r="P414" i="1"/>
  <c r="P416" i="1"/>
  <c r="P421" i="1"/>
  <c r="P420" i="1"/>
  <c r="P419" i="1"/>
  <c r="P413" i="1"/>
  <c r="P415" i="1"/>
  <c r="P418" i="1"/>
  <c r="N450" i="1" l="1"/>
  <c r="N444" i="1"/>
  <c r="N449" i="1"/>
  <c r="N446" i="1"/>
  <c r="N451" i="1"/>
  <c r="N447" i="1"/>
  <c r="N445" i="1"/>
  <c r="N443" i="1"/>
  <c r="N448" i="1"/>
  <c r="P451" i="1" l="1"/>
  <c r="P443" i="1"/>
  <c r="P450" i="1"/>
  <c r="P447" i="1"/>
  <c r="P449" i="1"/>
  <c r="P448" i="1"/>
  <c r="P445" i="1"/>
  <c r="P446" i="1"/>
  <c r="P444" i="1"/>
  <c r="N467" i="1"/>
  <c r="N465" i="1"/>
  <c r="N469" i="1"/>
  <c r="N471" i="1"/>
  <c r="N463" i="1"/>
  <c r="N470" i="1"/>
  <c r="N466" i="1"/>
  <c r="N468" i="1"/>
  <c r="N464" i="1"/>
  <c r="P464" i="1" l="1"/>
  <c r="P471" i="1"/>
  <c r="P463" i="1"/>
  <c r="P467" i="1"/>
  <c r="P465" i="1"/>
  <c r="P470" i="1"/>
  <c r="P469" i="1"/>
  <c r="P466" i="1"/>
  <c r="P468" i="1"/>
  <c r="N509" i="1" l="1"/>
  <c r="N507" i="1"/>
  <c r="N505" i="1"/>
  <c r="N510" i="1"/>
  <c r="N504" i="1"/>
  <c r="N506" i="1"/>
  <c r="N508" i="1"/>
  <c r="N503" i="1"/>
  <c r="N511" i="1"/>
  <c r="P510" i="1" l="1"/>
  <c r="P508" i="1"/>
  <c r="P505" i="1"/>
  <c r="P511" i="1"/>
  <c r="P509" i="1"/>
  <c r="P504" i="1"/>
  <c r="P507" i="1"/>
  <c r="P503" i="1"/>
  <c r="P506" i="1"/>
  <c r="N527" i="1" l="1"/>
  <c r="N525" i="1"/>
  <c r="N530" i="1"/>
  <c r="N526" i="1"/>
  <c r="N528" i="1"/>
  <c r="N529" i="1"/>
  <c r="N531" i="1"/>
  <c r="N524" i="1"/>
  <c r="N523" i="1"/>
  <c r="N541" i="1" l="1"/>
  <c r="N534" i="1"/>
  <c r="N540" i="1"/>
  <c r="N539" i="1"/>
  <c r="N538" i="1"/>
  <c r="N536" i="1"/>
  <c r="N537" i="1"/>
  <c r="N533" i="1"/>
  <c r="N535" i="1"/>
  <c r="P524" i="1"/>
  <c r="P531" i="1"/>
  <c r="P529" i="1"/>
  <c r="P528" i="1"/>
  <c r="P525" i="1"/>
  <c r="P523" i="1"/>
  <c r="P527" i="1"/>
  <c r="P530" i="1"/>
  <c r="P526" i="1"/>
  <c r="N549" i="1" l="1"/>
  <c r="N547" i="1"/>
  <c r="N548" i="1"/>
  <c r="N545" i="1"/>
  <c r="N550" i="1"/>
  <c r="N544" i="1"/>
  <c r="N546" i="1"/>
  <c r="N543" i="1"/>
  <c r="N551" i="1"/>
  <c r="P535" i="1"/>
  <c r="P537" i="1"/>
  <c r="P540" i="1"/>
  <c r="P538" i="1"/>
  <c r="P536" i="1"/>
  <c r="P533" i="1"/>
  <c r="P539" i="1"/>
  <c r="P541" i="1"/>
  <c r="P534" i="1"/>
  <c r="P550" i="1" l="1"/>
  <c r="P548" i="1"/>
  <c r="P545" i="1"/>
  <c r="P546" i="1"/>
  <c r="P551" i="1"/>
  <c r="P549" i="1"/>
  <c r="P543" i="1"/>
  <c r="P544" i="1"/>
  <c r="P547" i="1"/>
  <c r="N599" i="1" l="1"/>
  <c r="N597" i="1"/>
  <c r="N598" i="1"/>
  <c r="N595" i="1"/>
  <c r="N600" i="1"/>
  <c r="N594" i="1"/>
  <c r="N596" i="1"/>
  <c r="N601" i="1"/>
  <c r="N593" i="1"/>
  <c r="P600" i="1" l="1"/>
  <c r="P598" i="1"/>
  <c r="P595" i="1"/>
  <c r="P594" i="1"/>
  <c r="P593" i="1"/>
  <c r="P596" i="1"/>
  <c r="P599" i="1"/>
  <c r="P597" i="1"/>
  <c r="P601" i="1"/>
  <c r="N607" i="1" l="1"/>
  <c r="N610" i="1"/>
  <c r="N605" i="1"/>
  <c r="N603" i="1"/>
  <c r="N606" i="1"/>
  <c r="N608" i="1"/>
  <c r="N609" i="1"/>
  <c r="N604" i="1"/>
  <c r="N611" i="1"/>
  <c r="N621" i="1" l="1"/>
  <c r="N613" i="1"/>
  <c r="N615" i="1"/>
  <c r="N617" i="1"/>
  <c r="N620" i="1"/>
  <c r="N619" i="1"/>
  <c r="N618" i="1"/>
  <c r="N616" i="1"/>
  <c r="N614" i="1"/>
  <c r="P603" i="1"/>
  <c r="P607" i="1"/>
  <c r="P604" i="1"/>
  <c r="P609" i="1"/>
  <c r="P606" i="1"/>
  <c r="P608" i="1"/>
  <c r="P605" i="1"/>
  <c r="P610" i="1"/>
  <c r="P611" i="1"/>
  <c r="P615" i="1" l="1"/>
  <c r="P617" i="1"/>
  <c r="P618" i="1"/>
  <c r="P619" i="1"/>
  <c r="P614" i="1"/>
  <c r="P620" i="1"/>
  <c r="P613" i="1"/>
  <c r="P616" i="1"/>
  <c r="P621" i="1"/>
  <c r="N651" i="1" l="1"/>
  <c r="N647" i="1"/>
  <c r="N649" i="1"/>
  <c r="N643" i="1"/>
  <c r="N644" i="1"/>
  <c r="N646" i="1"/>
  <c r="N650" i="1"/>
  <c r="N648" i="1"/>
  <c r="N645" i="1"/>
  <c r="P650" i="1" l="1"/>
  <c r="P645" i="1"/>
  <c r="P649" i="1"/>
  <c r="P648" i="1"/>
  <c r="P644" i="1"/>
  <c r="P647" i="1"/>
  <c r="P651" i="1"/>
  <c r="P646" i="1"/>
  <c r="P643" i="1"/>
  <c r="N678" i="1" l="1"/>
  <c r="N676" i="1"/>
  <c r="N677" i="1"/>
  <c r="N674" i="1"/>
  <c r="N681" i="1"/>
  <c r="N675" i="1"/>
  <c r="N679" i="1"/>
  <c r="N673" i="1"/>
  <c r="N680" i="1"/>
  <c r="P675" i="1" l="1"/>
  <c r="P673" i="1"/>
  <c r="P677" i="1"/>
  <c r="P678" i="1"/>
  <c r="P681" i="1"/>
  <c r="P679" i="1"/>
  <c r="P680" i="1"/>
  <c r="P676" i="1"/>
  <c r="P674" i="1"/>
  <c r="N715" i="1" l="1"/>
  <c r="N714" i="1"/>
  <c r="N721" i="1"/>
  <c r="N717" i="1"/>
  <c r="N719" i="1"/>
  <c r="N716" i="1"/>
  <c r="N713" i="1"/>
  <c r="N720" i="1"/>
  <c r="N718" i="1"/>
  <c r="P721" i="1" l="1"/>
  <c r="P716" i="1"/>
  <c r="P720" i="1"/>
  <c r="P717" i="1"/>
  <c r="P718" i="1"/>
  <c r="P719" i="1"/>
  <c r="P714" i="1"/>
  <c r="P715" i="1"/>
  <c r="P713" i="1"/>
  <c r="N738" i="1" l="1"/>
  <c r="N739" i="1"/>
  <c r="N741" i="1"/>
  <c r="N734" i="1"/>
  <c r="N735" i="1"/>
  <c r="N737" i="1"/>
  <c r="N733" i="1"/>
  <c r="N740" i="1"/>
  <c r="N736" i="1"/>
  <c r="N744" i="1" l="1"/>
  <c r="N745" i="1"/>
  <c r="N746" i="1"/>
  <c r="N743" i="1"/>
  <c r="N748" i="1"/>
  <c r="N750" i="1"/>
  <c r="N751" i="1"/>
  <c r="N747" i="1"/>
  <c r="N749" i="1"/>
  <c r="P734" i="1"/>
  <c r="P741" i="1"/>
  <c r="P739" i="1"/>
  <c r="P733" i="1"/>
  <c r="P740" i="1"/>
  <c r="P737" i="1"/>
  <c r="P735" i="1"/>
  <c r="P736" i="1"/>
  <c r="P738" i="1"/>
  <c r="P751" i="1" l="1"/>
  <c r="P746" i="1"/>
  <c r="P745" i="1"/>
  <c r="P747" i="1"/>
  <c r="P748" i="1"/>
  <c r="P744" i="1"/>
  <c r="P743" i="1"/>
  <c r="P749" i="1"/>
  <c r="P750" i="1"/>
  <c r="N767" i="1" l="1"/>
  <c r="N769" i="1"/>
  <c r="N765" i="1"/>
  <c r="N764" i="1"/>
  <c r="N768" i="1"/>
  <c r="N766" i="1"/>
  <c r="N770" i="1"/>
  <c r="N771" i="1"/>
  <c r="N763" i="1"/>
  <c r="P770" i="1" l="1"/>
  <c r="P768" i="1"/>
  <c r="P766" i="1"/>
  <c r="P765" i="1"/>
  <c r="P763" i="1"/>
  <c r="P769" i="1"/>
  <c r="P764" i="1"/>
  <c r="P767" i="1"/>
  <c r="P771" i="1"/>
  <c r="N798" i="1" l="1"/>
  <c r="N795" i="1"/>
  <c r="N801" i="1"/>
  <c r="N793" i="1"/>
  <c r="N800" i="1"/>
  <c r="N799" i="1"/>
  <c r="N796" i="1"/>
  <c r="N794" i="1"/>
  <c r="N797" i="1"/>
  <c r="P797" i="1" l="1"/>
  <c r="P799" i="1"/>
  <c r="P800" i="1"/>
  <c r="P798" i="1"/>
  <c r="P795" i="1"/>
  <c r="P796" i="1"/>
  <c r="P801" i="1"/>
  <c r="P794" i="1"/>
  <c r="P793" i="1"/>
  <c r="N821" i="1" l="1"/>
  <c r="N820" i="1"/>
  <c r="N816" i="1"/>
  <c r="N819" i="1"/>
  <c r="N814" i="1"/>
  <c r="N818" i="1"/>
  <c r="N813" i="1"/>
  <c r="N815" i="1"/>
  <c r="N817" i="1"/>
  <c r="N841" i="1" l="1"/>
  <c r="N840" i="1"/>
  <c r="N838" i="1"/>
  <c r="N839" i="1"/>
  <c r="N836" i="1"/>
  <c r="N834" i="1"/>
  <c r="N835" i="1"/>
  <c r="N837" i="1"/>
  <c r="N833" i="1"/>
  <c r="P815" i="1"/>
  <c r="P818" i="1"/>
  <c r="P816" i="1"/>
  <c r="P817" i="1"/>
  <c r="P814" i="1"/>
  <c r="P821" i="1"/>
  <c r="P819" i="1"/>
  <c r="P813" i="1"/>
  <c r="P820" i="1"/>
  <c r="P836" i="1" l="1"/>
  <c r="P833" i="1"/>
  <c r="P834" i="1"/>
  <c r="P837" i="1"/>
  <c r="P838" i="1"/>
  <c r="P841" i="1"/>
  <c r="P839" i="1"/>
  <c r="P840" i="1"/>
  <c r="P835" i="1"/>
  <c r="N845" i="1"/>
  <c r="N850" i="1"/>
  <c r="N844" i="1"/>
  <c r="N851" i="1"/>
  <c r="N846" i="1"/>
  <c r="N843" i="1"/>
  <c r="N847" i="1"/>
  <c r="N849" i="1"/>
  <c r="N848" i="1"/>
  <c r="N870" i="1" l="1"/>
  <c r="N865" i="1"/>
  <c r="N864" i="1"/>
  <c r="N871" i="1"/>
  <c r="N869" i="1"/>
  <c r="N863" i="1"/>
  <c r="N867" i="1"/>
  <c r="N868" i="1"/>
  <c r="N866" i="1"/>
  <c r="P851" i="1"/>
  <c r="P847" i="1"/>
  <c r="P849" i="1"/>
  <c r="P844" i="1"/>
  <c r="P850" i="1"/>
  <c r="P843" i="1"/>
  <c r="P846" i="1"/>
  <c r="P845" i="1"/>
  <c r="P848" i="1"/>
  <c r="P871" i="1" l="1"/>
  <c r="P866" i="1"/>
  <c r="P868" i="1"/>
  <c r="P869" i="1"/>
  <c r="P867" i="1"/>
  <c r="P865" i="1"/>
  <c r="P870" i="1"/>
  <c r="P864" i="1"/>
  <c r="P863" i="1"/>
  <c r="N879" i="1"/>
  <c r="N878" i="1"/>
  <c r="N880" i="1"/>
  <c r="N874" i="1"/>
  <c r="N876" i="1"/>
  <c r="N881" i="1"/>
  <c r="N873" i="1"/>
  <c r="N877" i="1"/>
  <c r="N875" i="1"/>
  <c r="P879" i="1" l="1"/>
  <c r="P874" i="1"/>
  <c r="P873" i="1"/>
  <c r="P875" i="1"/>
  <c r="P880" i="1"/>
  <c r="P881" i="1"/>
  <c r="P876" i="1"/>
  <c r="P877" i="1"/>
  <c r="P878" i="1"/>
  <c r="N901" i="1" l="1"/>
  <c r="N898" i="1"/>
  <c r="N899" i="1"/>
  <c r="N897" i="1"/>
  <c r="N896" i="1"/>
  <c r="N895" i="1"/>
  <c r="N893" i="1"/>
  <c r="N894" i="1"/>
  <c r="N900" i="1"/>
  <c r="N916" i="1" l="1"/>
  <c r="N913" i="1"/>
  <c r="N915" i="1"/>
  <c r="N921" i="1"/>
  <c r="N920" i="1"/>
  <c r="N917" i="1"/>
  <c r="N918" i="1"/>
  <c r="N919" i="1"/>
  <c r="N914" i="1"/>
  <c r="P899" i="1"/>
  <c r="P900" i="1"/>
  <c r="P895" i="1"/>
  <c r="P896" i="1"/>
  <c r="P893" i="1"/>
  <c r="P901" i="1"/>
  <c r="P898" i="1"/>
  <c r="P894" i="1"/>
  <c r="P897" i="1"/>
  <c r="P914" i="1" l="1"/>
  <c r="P921" i="1"/>
  <c r="P920" i="1"/>
  <c r="P917" i="1"/>
  <c r="P918" i="1"/>
  <c r="P916" i="1"/>
  <c r="P915" i="1"/>
  <c r="P919" i="1"/>
  <c r="P913" i="1"/>
  <c r="N933" i="1" l="1"/>
  <c r="N939" i="1"/>
  <c r="N940" i="1"/>
  <c r="N937" i="1"/>
  <c r="N938" i="1"/>
  <c r="N935" i="1"/>
  <c r="N934" i="1"/>
  <c r="N936" i="1"/>
  <c r="N941" i="1"/>
  <c r="N955" i="1" l="1"/>
  <c r="N953" i="1"/>
  <c r="N954" i="1"/>
  <c r="N960" i="1"/>
  <c r="N961" i="1"/>
  <c r="N958" i="1"/>
  <c r="N959" i="1"/>
  <c r="N957" i="1"/>
  <c r="N956" i="1"/>
  <c r="P938" i="1"/>
  <c r="P939" i="1"/>
  <c r="P934" i="1"/>
  <c r="P937" i="1"/>
  <c r="P940" i="1"/>
  <c r="P933" i="1"/>
  <c r="P935" i="1"/>
  <c r="P936" i="1"/>
  <c r="P941" i="1"/>
  <c r="P957" i="1" l="1"/>
  <c r="P960" i="1"/>
  <c r="P955" i="1"/>
  <c r="P956" i="1"/>
  <c r="P958" i="1"/>
  <c r="P961" i="1"/>
  <c r="P953" i="1"/>
  <c r="P954" i="1"/>
  <c r="P959" i="1"/>
  <c r="N980" i="1"/>
  <c r="N974" i="1"/>
  <c r="N977" i="1"/>
  <c r="N975" i="1"/>
  <c r="N981" i="1"/>
  <c r="N973" i="1"/>
  <c r="N978" i="1"/>
  <c r="N979" i="1"/>
  <c r="N976" i="1"/>
  <c r="P978" i="1" l="1"/>
  <c r="P976" i="1"/>
  <c r="P975" i="1"/>
  <c r="P981" i="1"/>
  <c r="P974" i="1"/>
  <c r="P973" i="1"/>
  <c r="P977" i="1"/>
  <c r="P980" i="1"/>
  <c r="P979" i="1"/>
  <c r="N988" i="1"/>
  <c r="N990" i="1"/>
  <c r="N989" i="1"/>
  <c r="N991" i="1"/>
  <c r="N983" i="1"/>
  <c r="N987" i="1"/>
  <c r="N986" i="1"/>
  <c r="N985" i="1"/>
  <c r="N984" i="1"/>
  <c r="P989" i="1" l="1"/>
  <c r="P987" i="1"/>
  <c r="P988" i="1"/>
  <c r="P985" i="1"/>
  <c r="P983" i="1"/>
  <c r="P986" i="1"/>
  <c r="P991" i="1"/>
  <c r="P984" i="1"/>
  <c r="P990" i="1"/>
  <c r="N1020" i="1" l="1"/>
  <c r="N1019" i="1"/>
  <c r="N1018" i="1"/>
  <c r="N1015" i="1"/>
  <c r="N1021" i="1"/>
  <c r="N1013" i="1"/>
  <c r="N1017" i="1"/>
  <c r="N1014" i="1"/>
  <c r="N1016" i="1"/>
  <c r="P1021" i="1" l="1"/>
  <c r="P1013" i="1"/>
  <c r="P1016" i="1"/>
  <c r="P1017" i="1"/>
  <c r="P1019" i="1"/>
  <c r="P1018" i="1"/>
  <c r="P1020" i="1"/>
  <c r="P1014" i="1"/>
  <c r="P1015" i="1"/>
  <c r="N1028" i="1" l="1"/>
  <c r="N1025" i="1"/>
  <c r="N1023" i="1"/>
  <c r="N1031" i="1"/>
  <c r="N1024" i="1"/>
  <c r="N1030" i="1"/>
  <c r="N1029" i="1"/>
  <c r="N1026" i="1"/>
  <c r="N1027" i="1"/>
  <c r="P1025" i="1" l="1"/>
  <c r="P1027" i="1"/>
  <c r="P1030" i="1"/>
  <c r="P1024" i="1"/>
  <c r="P1026" i="1"/>
  <c r="P1028" i="1"/>
  <c r="P1029" i="1"/>
  <c r="P1031" i="1"/>
  <c r="P1023" i="1"/>
  <c r="N1039" i="1"/>
  <c r="N1036" i="1"/>
  <c r="N1038" i="1"/>
  <c r="N1035" i="1"/>
  <c r="N1037" i="1"/>
  <c r="N1034" i="1"/>
  <c r="N1041" i="1"/>
  <c r="N1033" i="1"/>
  <c r="N1040" i="1"/>
  <c r="P1040" i="1" l="1"/>
  <c r="P1038" i="1"/>
  <c r="P1035" i="1"/>
  <c r="P1041" i="1"/>
  <c r="P1033" i="1"/>
  <c r="P1039" i="1"/>
  <c r="P1036" i="1"/>
  <c r="P1034" i="1"/>
  <c r="P1037" i="1"/>
  <c r="N1059" i="1" l="1"/>
  <c r="N1057" i="1"/>
  <c r="N1058" i="1"/>
  <c r="N1055" i="1"/>
  <c r="N1060" i="1"/>
  <c r="N1054" i="1"/>
  <c r="N1056" i="1"/>
  <c r="N1053" i="1"/>
  <c r="N1061" i="1"/>
  <c r="P1060" i="1" l="1"/>
  <c r="P1059" i="1"/>
  <c r="P1054" i="1"/>
  <c r="P1056" i="1"/>
  <c r="P1055" i="1"/>
  <c r="P1057" i="1"/>
  <c r="P1061" i="1"/>
  <c r="P1053" i="1"/>
  <c r="P1058" i="1"/>
  <c r="N1070" i="1"/>
  <c r="N1069" i="1"/>
  <c r="N1066" i="1"/>
  <c r="N1071" i="1"/>
  <c r="N1065" i="1"/>
  <c r="N1068" i="1"/>
  <c r="N1067" i="1"/>
  <c r="N1063" i="1"/>
  <c r="N1064" i="1"/>
  <c r="P1071" i="1" l="1"/>
  <c r="P1063" i="1"/>
  <c r="P1065" i="1"/>
  <c r="P1067" i="1"/>
  <c r="P1070" i="1"/>
  <c r="P1068" i="1"/>
  <c r="P1066" i="1"/>
  <c r="P1064" i="1"/>
  <c r="P1069" i="1"/>
  <c r="N1077" i="1"/>
  <c r="N1079" i="1"/>
  <c r="N1080" i="1"/>
  <c r="N1074" i="1"/>
  <c r="N1076" i="1"/>
  <c r="N1078" i="1"/>
  <c r="N1081" i="1"/>
  <c r="N1073" i="1"/>
  <c r="N1075" i="1"/>
  <c r="P1074" i="1" l="1"/>
  <c r="P1080" i="1"/>
  <c r="P1079" i="1"/>
  <c r="P1078" i="1"/>
  <c r="P1077" i="1"/>
  <c r="P1073" i="1"/>
  <c r="P1076" i="1"/>
  <c r="P1081" i="1"/>
  <c r="P1075" i="1"/>
  <c r="N1091" i="1"/>
  <c r="N1084" i="1"/>
  <c r="N1086" i="1"/>
  <c r="N1085" i="1"/>
  <c r="N1087" i="1"/>
  <c r="N1083" i="1"/>
  <c r="N1090" i="1"/>
  <c r="N1089" i="1"/>
  <c r="N1088" i="1"/>
  <c r="P1085" i="1" l="1"/>
  <c r="P1087" i="1"/>
  <c r="P1090" i="1"/>
  <c r="P1084" i="1"/>
  <c r="P1086" i="1"/>
  <c r="P1083" i="1"/>
  <c r="P1089" i="1"/>
  <c r="P1091" i="1"/>
  <c r="P1088" i="1"/>
  <c r="N1097" i="1" l="1"/>
  <c r="N1093" i="1"/>
  <c r="N1099" i="1"/>
  <c r="N1100" i="1"/>
  <c r="N1096" i="1"/>
  <c r="N1098" i="1"/>
  <c r="N1101" i="1"/>
  <c r="N1094" i="1"/>
  <c r="N1095" i="1"/>
  <c r="P1094" i="1" l="1"/>
  <c r="P1100" i="1"/>
  <c r="P1093" i="1"/>
  <c r="P1096" i="1"/>
  <c r="P1099" i="1"/>
  <c r="P1101" i="1"/>
  <c r="P1098" i="1"/>
  <c r="P1095" i="1"/>
  <c r="P1097" i="1"/>
  <c r="N1111" i="1"/>
  <c r="N1104" i="1"/>
  <c r="N1107" i="1"/>
  <c r="N1103" i="1"/>
  <c r="N1110" i="1"/>
  <c r="N1109" i="1"/>
  <c r="N1106" i="1"/>
  <c r="N1108" i="1"/>
  <c r="N1105" i="1"/>
  <c r="P1109" i="1" l="1"/>
  <c r="P1111" i="1"/>
  <c r="P1108" i="1"/>
  <c r="P1105" i="1"/>
  <c r="P1107" i="1"/>
  <c r="P1110" i="1"/>
  <c r="P1104" i="1"/>
  <c r="P1106" i="1"/>
  <c r="P1103" i="1"/>
  <c r="N1113" i="1"/>
  <c r="N1120" i="1"/>
  <c r="N1119" i="1"/>
  <c r="N1116" i="1"/>
  <c r="N1118" i="1"/>
  <c r="N1115" i="1"/>
  <c r="N1117" i="1"/>
  <c r="N1121" i="1"/>
  <c r="N1114" i="1"/>
  <c r="P1121" i="1" l="1"/>
  <c r="P1113" i="1"/>
  <c r="P1117" i="1"/>
  <c r="P1119" i="1"/>
  <c r="P1120" i="1"/>
  <c r="P1118" i="1"/>
  <c r="P1115" i="1"/>
  <c r="P1116" i="1"/>
  <c r="P1114" i="1"/>
  <c r="N1125" i="1"/>
  <c r="N1131" i="1"/>
  <c r="N1123" i="1"/>
  <c r="N1127" i="1"/>
  <c r="N1124" i="1"/>
  <c r="N1130" i="1"/>
  <c r="N1129" i="1"/>
  <c r="N1126" i="1"/>
  <c r="N1128" i="1"/>
  <c r="N1137" i="1" l="1"/>
  <c r="N1133" i="1"/>
  <c r="N1140" i="1"/>
  <c r="N1139" i="1"/>
  <c r="N1136" i="1"/>
  <c r="N1138" i="1"/>
  <c r="N1135" i="1"/>
  <c r="N1141" i="1"/>
  <c r="N1134" i="1"/>
  <c r="P1131" i="1"/>
  <c r="P1123" i="1"/>
  <c r="P1126" i="1"/>
  <c r="P1127" i="1"/>
  <c r="P1129" i="1"/>
  <c r="P1128" i="1"/>
  <c r="P1125" i="1"/>
  <c r="P1124" i="1"/>
  <c r="P1130" i="1"/>
  <c r="P1139" i="1" l="1"/>
  <c r="P1141" i="1"/>
  <c r="P1138" i="1"/>
  <c r="P1135" i="1"/>
  <c r="P1137" i="1"/>
  <c r="P1134" i="1"/>
  <c r="P1140" i="1"/>
  <c r="P1133" i="1"/>
  <c r="P1136" i="1"/>
  <c r="N1159" i="1" l="1"/>
  <c r="N1154" i="1"/>
  <c r="N1161" i="1"/>
  <c r="N1158" i="1"/>
  <c r="N1160" i="1"/>
  <c r="N1155" i="1"/>
  <c r="N1153" i="1"/>
  <c r="N1156" i="1"/>
  <c r="N1157" i="1"/>
  <c r="P1161" i="1" l="1"/>
  <c r="P1158" i="1"/>
  <c r="P1159" i="1"/>
  <c r="P1160" i="1"/>
  <c r="P1153" i="1"/>
  <c r="P1154" i="1"/>
  <c r="P1156" i="1"/>
  <c r="P1155" i="1"/>
  <c r="P1157" i="1"/>
  <c r="N1177" i="1" l="1"/>
  <c r="N1173" i="1"/>
  <c r="N1180" i="1"/>
  <c r="N1179" i="1"/>
  <c r="N1176" i="1"/>
  <c r="N1181" i="1"/>
  <c r="N1178" i="1"/>
  <c r="N1175" i="1"/>
  <c r="N1174" i="1"/>
  <c r="P1175" i="1" l="1"/>
  <c r="P1177" i="1"/>
  <c r="P1176" i="1"/>
  <c r="P1174" i="1"/>
  <c r="P1179" i="1"/>
  <c r="P1181" i="1"/>
  <c r="P1173" i="1"/>
  <c r="P1180" i="1"/>
  <c r="P1178" i="1"/>
  <c r="N1199" i="1"/>
  <c r="N1196" i="1"/>
  <c r="N1194" i="1"/>
  <c r="N1197" i="1"/>
  <c r="N1193" i="1"/>
  <c r="N1200" i="1"/>
  <c r="N1195" i="1"/>
  <c r="N1201" i="1"/>
  <c r="N1198" i="1"/>
  <c r="P1201" i="1" l="1"/>
  <c r="P1193" i="1"/>
  <c r="P1197" i="1"/>
  <c r="P1199" i="1"/>
  <c r="P1200" i="1"/>
  <c r="P1198" i="1"/>
  <c r="P1195" i="1"/>
  <c r="P1196" i="1"/>
  <c r="P1194" i="1"/>
  <c r="N1205" i="1"/>
  <c r="N1211" i="1"/>
  <c r="N1204" i="1"/>
  <c r="N1207" i="1"/>
  <c r="N1203" i="1"/>
  <c r="N1210" i="1"/>
  <c r="N1209" i="1"/>
  <c r="N1206" i="1"/>
  <c r="N1208" i="1"/>
  <c r="P1208" i="1" l="1"/>
  <c r="P1205" i="1"/>
  <c r="P1204" i="1"/>
  <c r="P1210" i="1"/>
  <c r="P1211" i="1"/>
  <c r="P1203" i="1"/>
  <c r="P1206" i="1"/>
  <c r="P1207" i="1"/>
  <c r="P1209" i="1"/>
  <c r="N1260" i="1" l="1"/>
  <c r="N1253" i="1"/>
  <c r="N1255" i="1"/>
  <c r="N1261" i="1"/>
  <c r="N1254" i="1"/>
  <c r="N1259" i="1"/>
  <c r="N1258" i="1"/>
  <c r="N1257" i="1"/>
  <c r="N1256" i="1"/>
  <c r="P1261" i="1" l="1"/>
  <c r="P1253" i="1"/>
  <c r="P1255" i="1"/>
  <c r="P1257" i="1"/>
  <c r="P1260" i="1"/>
  <c r="P1256" i="1"/>
  <c r="P1258" i="1"/>
  <c r="P1259" i="1"/>
  <c r="P1254" i="1"/>
  <c r="N1293" i="1" l="1"/>
  <c r="N1300" i="1"/>
  <c r="N1296" i="1"/>
  <c r="N1299" i="1"/>
  <c r="N1298" i="1"/>
  <c r="N1295" i="1"/>
  <c r="N1301" i="1"/>
  <c r="N1294" i="1"/>
  <c r="N1297" i="1"/>
  <c r="N1310" i="1" l="1"/>
  <c r="N1303" i="1"/>
  <c r="N1309" i="1"/>
  <c r="N1306" i="1"/>
  <c r="N1308" i="1"/>
  <c r="N1305" i="1"/>
  <c r="N1311" i="1"/>
  <c r="N1304" i="1"/>
  <c r="N1307" i="1"/>
  <c r="P1300" i="1"/>
  <c r="P1299" i="1"/>
  <c r="P1294" i="1"/>
  <c r="P1296" i="1"/>
  <c r="P1295" i="1"/>
  <c r="P1301" i="1"/>
  <c r="P1293" i="1"/>
  <c r="P1297" i="1"/>
  <c r="P1298" i="1"/>
  <c r="P1311" i="1" l="1"/>
  <c r="P1303" i="1"/>
  <c r="P1305" i="1"/>
  <c r="P1306" i="1"/>
  <c r="P1307" i="1"/>
  <c r="P1310" i="1"/>
  <c r="P1308" i="1"/>
  <c r="P1304" i="1"/>
  <c r="P1309" i="1"/>
  <c r="N1318" i="1" l="1"/>
  <c r="N1315" i="1"/>
  <c r="N1314" i="1"/>
  <c r="N1320" i="1"/>
  <c r="N1321" i="1"/>
  <c r="N1317" i="1"/>
  <c r="N1313" i="1"/>
  <c r="N1316" i="1"/>
  <c r="N1319" i="1"/>
  <c r="P1319" i="1" l="1"/>
  <c r="P1313" i="1"/>
  <c r="P1317" i="1"/>
  <c r="P1320" i="1"/>
  <c r="P1314" i="1"/>
  <c r="P1316" i="1"/>
  <c r="P1315" i="1"/>
  <c r="P1318" i="1"/>
  <c r="P1321" i="1"/>
  <c r="N1328" i="1"/>
  <c r="N1325" i="1"/>
  <c r="N1330" i="1"/>
  <c r="N1323" i="1"/>
  <c r="N1326" i="1"/>
  <c r="N1331" i="1"/>
  <c r="N1327" i="1"/>
  <c r="N1324" i="1"/>
  <c r="N1329" i="1"/>
  <c r="P1328" i="1" l="1"/>
  <c r="P1331" i="1"/>
  <c r="P1324" i="1"/>
  <c r="P1330" i="1"/>
  <c r="P1325" i="1"/>
  <c r="P1323" i="1"/>
  <c r="P1329" i="1"/>
  <c r="P1327" i="1"/>
  <c r="P1326" i="1"/>
  <c r="N1350" i="1"/>
  <c r="N1345" i="1"/>
  <c r="N1346" i="1"/>
  <c r="N1344" i="1"/>
  <c r="N1343" i="1"/>
  <c r="N1349" i="1"/>
  <c r="N1348" i="1"/>
  <c r="N1347" i="1"/>
  <c r="N1351" i="1"/>
  <c r="P1351" i="1" l="1"/>
  <c r="P1350" i="1"/>
  <c r="P1343" i="1"/>
  <c r="P1347" i="1"/>
  <c r="P1348" i="1"/>
  <c r="P1345" i="1"/>
  <c r="P1344" i="1"/>
  <c r="P1346" i="1"/>
  <c r="P1349" i="1"/>
  <c r="N1368" i="1"/>
  <c r="N1369" i="1"/>
  <c r="N1364" i="1"/>
  <c r="N1367" i="1"/>
  <c r="N1366" i="1"/>
  <c r="N1365" i="1"/>
  <c r="N1370" i="1"/>
  <c r="N1363" i="1"/>
  <c r="N1371" i="1"/>
  <c r="P1364" i="1" l="1"/>
  <c r="P1371" i="1"/>
  <c r="P1367" i="1"/>
  <c r="P1368" i="1"/>
  <c r="P1365" i="1"/>
  <c r="P1363" i="1"/>
  <c r="P1369" i="1"/>
  <c r="P1370" i="1"/>
  <c r="P1366" i="1"/>
  <c r="N1381" i="1"/>
  <c r="N1378" i="1"/>
  <c r="N1373" i="1"/>
  <c r="N1380" i="1"/>
  <c r="N1377" i="1"/>
  <c r="N1376" i="1"/>
  <c r="N1379" i="1"/>
  <c r="N1374" i="1"/>
  <c r="N1375" i="1"/>
  <c r="N1383" i="1" l="1"/>
  <c r="N1389" i="1"/>
  <c r="N1390" i="1"/>
  <c r="N1387" i="1"/>
  <c r="N1388" i="1"/>
  <c r="N1386" i="1"/>
  <c r="N1385" i="1"/>
  <c r="N1384" i="1"/>
  <c r="N1391" i="1"/>
  <c r="P1379" i="1"/>
  <c r="P1380" i="1"/>
  <c r="P1373" i="1"/>
  <c r="P1375" i="1"/>
  <c r="P1378" i="1"/>
  <c r="P1381" i="1"/>
  <c r="P1376" i="1"/>
  <c r="P1377" i="1"/>
  <c r="P1374" i="1"/>
  <c r="P1390" i="1" l="1"/>
  <c r="P1383" i="1"/>
  <c r="P1385" i="1"/>
  <c r="P1391" i="1"/>
  <c r="P1386" i="1"/>
  <c r="P1388" i="1"/>
  <c r="P1389" i="1"/>
  <c r="P1384" i="1"/>
  <c r="P1387" i="1"/>
  <c r="N1401" i="1"/>
  <c r="N1396" i="1"/>
  <c r="N1399" i="1"/>
  <c r="N1394" i="1"/>
  <c r="N1397" i="1"/>
  <c r="N1395" i="1"/>
  <c r="N1400" i="1"/>
  <c r="N1393" i="1"/>
  <c r="N1398" i="1"/>
  <c r="P1401" i="1" l="1"/>
  <c r="P1393" i="1"/>
  <c r="P1394" i="1"/>
  <c r="P1397" i="1"/>
  <c r="P1400" i="1"/>
  <c r="P1399" i="1"/>
  <c r="P1398" i="1"/>
  <c r="P1395" i="1"/>
  <c r="P1396" i="1"/>
  <c r="N1418" i="1"/>
  <c r="N1419" i="1"/>
  <c r="N1420" i="1"/>
  <c r="N1414" i="1"/>
  <c r="N1417" i="1"/>
  <c r="N1416" i="1"/>
  <c r="N1413" i="1"/>
  <c r="N1415" i="1"/>
  <c r="N1421" i="1"/>
  <c r="P1414" i="1" l="1"/>
  <c r="P1421" i="1"/>
  <c r="P1416" i="1"/>
  <c r="P1413" i="1"/>
  <c r="P1419" i="1"/>
  <c r="P1418" i="1"/>
  <c r="P1415" i="1"/>
  <c r="P1420" i="1"/>
  <c r="P1417" i="1"/>
  <c r="N1423" i="1" l="1"/>
  <c r="N1429" i="1"/>
  <c r="N1430" i="1"/>
  <c r="N1427" i="1"/>
  <c r="N1428" i="1"/>
  <c r="N1426" i="1"/>
  <c r="N1425" i="1"/>
  <c r="N1424" i="1"/>
  <c r="N1431" i="1"/>
  <c r="P1430" i="1" l="1"/>
  <c r="P1423" i="1"/>
  <c r="P1425" i="1"/>
  <c r="P1426" i="1"/>
  <c r="P1431" i="1"/>
  <c r="P1428" i="1"/>
  <c r="P1429" i="1"/>
  <c r="P1424" i="1"/>
  <c r="P1427" i="1"/>
  <c r="N1471" i="1"/>
  <c r="N1468" i="1"/>
  <c r="N1469" i="1"/>
  <c r="N1467" i="1"/>
  <c r="N1466" i="1"/>
  <c r="N1465" i="1"/>
  <c r="N1464" i="1"/>
  <c r="N1470" i="1"/>
  <c r="N1463" i="1"/>
  <c r="N1479" i="1" l="1"/>
  <c r="N1480" i="1"/>
  <c r="N1478" i="1"/>
  <c r="N1475" i="1"/>
  <c r="N1476" i="1"/>
  <c r="N1474" i="1"/>
  <c r="N1481" i="1"/>
  <c r="N1477" i="1"/>
  <c r="N1473" i="1"/>
  <c r="P1471" i="1"/>
  <c r="P1470" i="1"/>
  <c r="P1464" i="1"/>
  <c r="P1463" i="1"/>
  <c r="P1467" i="1"/>
  <c r="P1469" i="1"/>
  <c r="P1468" i="1"/>
  <c r="P1465" i="1"/>
  <c r="P1466" i="1"/>
  <c r="P1474" i="1" l="1"/>
  <c r="P1476" i="1"/>
  <c r="P1473" i="1"/>
  <c r="P1481" i="1"/>
  <c r="P1479" i="1"/>
  <c r="P1477" i="1"/>
  <c r="P1478" i="1"/>
  <c r="P1480" i="1"/>
  <c r="P1475" i="1"/>
  <c r="N1491" i="1"/>
  <c r="N1484" i="1"/>
  <c r="N1483" i="1"/>
  <c r="N1490" i="1"/>
  <c r="N1487" i="1"/>
  <c r="N1489" i="1"/>
  <c r="N1486" i="1"/>
  <c r="N1485" i="1"/>
  <c r="N1488" i="1"/>
  <c r="P1485" i="1" l="1"/>
  <c r="P1487" i="1"/>
  <c r="P1490" i="1"/>
  <c r="P1488" i="1"/>
  <c r="P1486" i="1"/>
  <c r="P1484" i="1"/>
  <c r="P1489" i="1"/>
  <c r="P1491" i="1"/>
  <c r="P1483" i="1"/>
  <c r="N1519" i="1" l="1"/>
  <c r="N1516" i="1"/>
  <c r="N1518" i="1"/>
  <c r="N1515" i="1"/>
  <c r="N1521" i="1"/>
  <c r="N1514" i="1"/>
  <c r="N1517" i="1"/>
  <c r="N1513" i="1"/>
  <c r="N1520" i="1"/>
  <c r="N1531" i="1" l="1"/>
  <c r="N1523" i="1"/>
  <c r="N1527" i="1"/>
  <c r="N1529" i="1"/>
  <c r="N1530" i="1"/>
  <c r="N1528" i="1"/>
  <c r="N1525" i="1"/>
  <c r="N1526" i="1"/>
  <c r="N1524" i="1"/>
  <c r="P1514" i="1"/>
  <c r="P1520" i="1"/>
  <c r="P1521" i="1"/>
  <c r="P1513" i="1"/>
  <c r="P1516" i="1"/>
  <c r="P1517" i="1"/>
  <c r="P1519" i="1"/>
  <c r="P1518" i="1"/>
  <c r="P1515" i="1"/>
  <c r="P1529" i="1" l="1"/>
  <c r="P1531" i="1"/>
  <c r="P1528" i="1"/>
  <c r="P1525" i="1"/>
  <c r="P1527" i="1"/>
  <c r="P1524" i="1"/>
  <c r="P1530" i="1"/>
  <c r="P1523" i="1"/>
  <c r="P1526" i="1"/>
  <c r="N1540" i="1"/>
  <c r="N1537" i="1"/>
  <c r="N1541" i="1"/>
  <c r="N1536" i="1"/>
  <c r="N1534" i="1"/>
  <c r="N1535" i="1"/>
  <c r="N1539" i="1"/>
  <c r="N1538" i="1"/>
  <c r="N1533" i="1"/>
  <c r="P1540" i="1" l="1"/>
  <c r="P1535" i="1"/>
  <c r="P1539" i="1"/>
  <c r="P1533" i="1"/>
  <c r="P1537" i="1"/>
  <c r="P1536" i="1"/>
  <c r="P1534" i="1"/>
  <c r="P1538" i="1"/>
  <c r="P1541" i="1"/>
  <c r="N1566" i="1" l="1"/>
  <c r="N1571" i="1"/>
  <c r="N1569" i="1"/>
  <c r="N1567" i="1"/>
  <c r="N1568" i="1"/>
  <c r="N1565" i="1"/>
  <c r="N1570" i="1"/>
  <c r="N1564" i="1"/>
  <c r="N1563" i="1"/>
  <c r="P1563" i="1" l="1"/>
  <c r="P1565" i="1"/>
  <c r="P1570" i="1"/>
  <c r="P1564" i="1"/>
  <c r="P1571" i="1"/>
  <c r="P1569" i="1"/>
  <c r="P1567" i="1"/>
  <c r="P1568" i="1"/>
  <c r="P1566" i="1"/>
  <c r="N1577" i="1"/>
  <c r="N1580" i="1"/>
  <c r="N1574" i="1"/>
  <c r="N1575" i="1"/>
  <c r="N1581" i="1"/>
  <c r="N1573" i="1"/>
  <c r="N1576" i="1"/>
  <c r="N1578" i="1"/>
  <c r="N1579" i="1"/>
  <c r="N1583" i="1" l="1"/>
  <c r="N1588" i="1"/>
  <c r="N1591" i="1"/>
  <c r="N1589" i="1"/>
  <c r="N1590" i="1"/>
  <c r="N1587" i="1"/>
  <c r="N1585" i="1"/>
  <c r="N1586" i="1"/>
  <c r="N1584" i="1"/>
  <c r="P1577" i="1"/>
  <c r="P1574" i="1"/>
  <c r="P1580" i="1"/>
  <c r="P1579" i="1"/>
  <c r="P1573" i="1"/>
  <c r="P1576" i="1"/>
  <c r="P1575" i="1"/>
  <c r="P1581" i="1"/>
  <c r="P1578" i="1"/>
  <c r="P1588" i="1" l="1"/>
  <c r="P1589" i="1"/>
  <c r="P1584" i="1"/>
  <c r="P1585" i="1"/>
  <c r="P1591" i="1"/>
  <c r="P1583" i="1"/>
  <c r="P1586" i="1"/>
  <c r="P1587" i="1"/>
  <c r="P1590" i="1"/>
  <c r="N1616" i="1" l="1"/>
  <c r="N1613" i="1"/>
  <c r="N1617" i="1"/>
  <c r="N1618" i="1"/>
  <c r="N1615" i="1"/>
  <c r="N1620" i="1"/>
  <c r="N1614" i="1"/>
  <c r="N1621" i="1"/>
  <c r="N1619" i="1"/>
  <c r="P1619" i="1" l="1"/>
  <c r="P1620" i="1"/>
  <c r="P1617" i="1"/>
  <c r="P1615" i="1"/>
  <c r="P1616" i="1"/>
  <c r="P1618" i="1"/>
  <c r="P1614" i="1"/>
  <c r="P1613" i="1"/>
  <c r="P1621" i="1"/>
  <c r="N1664" i="1" l="1"/>
  <c r="N1666" i="1"/>
  <c r="N1669" i="1"/>
  <c r="N1665" i="1"/>
  <c r="N1670" i="1"/>
  <c r="N1671" i="1"/>
  <c r="N1667" i="1"/>
  <c r="N1668" i="1"/>
  <c r="N1663" i="1"/>
  <c r="N1679" i="1" l="1"/>
  <c r="N1675" i="1"/>
  <c r="N1676" i="1"/>
  <c r="N1677" i="1"/>
  <c r="N1680" i="1"/>
  <c r="N1674" i="1"/>
  <c r="N1681" i="1"/>
  <c r="N1678" i="1"/>
  <c r="N1673" i="1"/>
  <c r="P1671" i="1"/>
  <c r="P1663" i="1"/>
  <c r="P1664" i="1"/>
  <c r="P1668" i="1"/>
  <c r="P1667" i="1"/>
  <c r="P1669" i="1"/>
  <c r="P1670" i="1"/>
  <c r="P1665" i="1"/>
  <c r="P1666" i="1"/>
  <c r="P1674" i="1" l="1"/>
  <c r="P1676" i="1"/>
  <c r="P1681" i="1"/>
  <c r="P1673" i="1"/>
  <c r="P1680" i="1"/>
  <c r="P1679" i="1"/>
  <c r="P1678" i="1"/>
  <c r="P1675" i="1"/>
  <c r="P1677" i="1"/>
  <c r="N1691" i="1"/>
  <c r="N1685" i="1"/>
  <c r="N1686" i="1"/>
  <c r="N1684" i="1"/>
  <c r="N1687" i="1"/>
  <c r="N1683" i="1"/>
  <c r="N1689" i="1"/>
  <c r="N1690" i="1"/>
  <c r="N1688" i="1"/>
  <c r="N1701" i="1" l="1"/>
  <c r="N1699" i="1"/>
  <c r="N1694" i="1"/>
  <c r="N1700" i="1"/>
  <c r="N1693" i="1"/>
  <c r="N1698" i="1"/>
  <c r="N1696" i="1"/>
  <c r="N1695" i="1"/>
  <c r="N1697" i="1"/>
  <c r="P1685" i="1"/>
  <c r="P1687" i="1"/>
  <c r="P1691" i="1"/>
  <c r="P1688" i="1"/>
  <c r="P1689" i="1"/>
  <c r="P1686" i="1"/>
  <c r="P1690" i="1"/>
  <c r="P1683" i="1"/>
  <c r="P1684" i="1"/>
  <c r="P1700" i="1" l="1"/>
  <c r="P1701" i="1"/>
  <c r="P1699" i="1"/>
  <c r="P1697" i="1"/>
  <c r="P1695" i="1"/>
  <c r="P1694" i="1"/>
  <c r="P1696" i="1"/>
  <c r="P1698" i="1"/>
  <c r="P1693" i="1"/>
  <c r="N1715" i="1" l="1"/>
  <c r="N1719" i="1"/>
  <c r="N1720" i="1"/>
  <c r="N1721" i="1"/>
  <c r="N1714" i="1"/>
  <c r="N1713" i="1"/>
  <c r="N1716" i="1"/>
  <c r="N1718" i="1"/>
  <c r="N1717" i="1"/>
  <c r="P1714" i="1" l="1"/>
  <c r="P1717" i="1"/>
  <c r="P1719" i="1"/>
  <c r="P1716" i="1"/>
  <c r="P1713" i="1"/>
  <c r="P1720" i="1"/>
  <c r="P1715" i="1"/>
  <c r="P1718" i="1"/>
  <c r="P1721" i="1"/>
  <c r="N1723" i="1" l="1"/>
  <c r="N1731" i="1"/>
  <c r="N1730" i="1"/>
  <c r="N1728" i="1"/>
  <c r="N1726" i="1"/>
  <c r="N1727" i="1"/>
  <c r="N1724" i="1"/>
  <c r="N1729" i="1"/>
  <c r="N1725" i="1"/>
  <c r="P1726" i="1" l="1"/>
  <c r="P1731" i="1"/>
  <c r="P1727" i="1"/>
  <c r="P1728" i="1"/>
  <c r="P1724" i="1"/>
  <c r="P1729" i="1"/>
  <c r="P1730" i="1"/>
  <c r="P1725" i="1"/>
  <c r="P1723" i="1"/>
  <c r="N1776" i="1" l="1"/>
  <c r="N1779" i="1"/>
  <c r="N1780" i="1"/>
  <c r="N1773" i="1"/>
  <c r="N1775" i="1"/>
  <c r="N1781" i="1"/>
  <c r="N1777" i="1"/>
  <c r="N1778" i="1"/>
  <c r="N1774" i="1"/>
  <c r="P1781" i="1" l="1"/>
  <c r="P1779" i="1"/>
  <c r="P1775" i="1"/>
  <c r="P1777" i="1"/>
  <c r="P1774" i="1"/>
  <c r="P1776" i="1"/>
  <c r="P1780" i="1"/>
  <c r="P1773" i="1"/>
  <c r="P1778" i="1"/>
  <c r="N1788" i="1"/>
  <c r="N1785" i="1"/>
  <c r="N1789" i="1"/>
  <c r="N1790" i="1"/>
  <c r="N1786" i="1"/>
  <c r="N1791" i="1"/>
  <c r="N1784" i="1"/>
  <c r="N1787" i="1"/>
  <c r="N1783" i="1"/>
  <c r="N1801" i="1" l="1"/>
  <c r="N1796" i="1"/>
  <c r="N1800" i="1"/>
  <c r="N1797" i="1"/>
  <c r="N1794" i="1"/>
  <c r="N1795" i="1"/>
  <c r="N1798" i="1"/>
  <c r="N1793" i="1"/>
  <c r="N1799" i="1"/>
  <c r="P1784" i="1"/>
  <c r="P1786" i="1"/>
  <c r="P1783" i="1"/>
  <c r="P1787" i="1"/>
  <c r="P1791" i="1"/>
  <c r="P1790" i="1"/>
  <c r="P1788" i="1"/>
  <c r="P1789" i="1"/>
  <c r="P1785" i="1"/>
  <c r="N1803" i="1" l="1"/>
  <c r="N1809" i="1"/>
  <c r="N1805" i="1"/>
  <c r="N1808" i="1"/>
  <c r="N1811" i="1"/>
  <c r="N1810" i="1"/>
  <c r="N1804" i="1"/>
  <c r="N1806" i="1"/>
  <c r="N1807" i="1"/>
  <c r="P1799" i="1"/>
  <c r="P1800" i="1"/>
  <c r="P1796" i="1"/>
  <c r="P1795" i="1"/>
  <c r="P1797" i="1"/>
  <c r="P1794" i="1"/>
  <c r="P1798" i="1"/>
  <c r="P1793" i="1"/>
  <c r="P1801" i="1"/>
  <c r="P1810" i="1" l="1"/>
  <c r="P1807" i="1"/>
  <c r="P1808" i="1"/>
  <c r="P1806" i="1"/>
  <c r="P1804" i="1"/>
  <c r="P1809" i="1"/>
  <c r="P1805" i="1"/>
  <c r="P1803" i="1"/>
  <c r="P1811" i="1"/>
  <c r="N1818" i="1" l="1"/>
  <c r="N1819" i="1"/>
  <c r="N1816" i="1"/>
  <c r="N1814" i="1"/>
  <c r="N1815" i="1"/>
  <c r="N1821" i="1"/>
  <c r="N1813" i="1"/>
  <c r="N1817" i="1"/>
  <c r="N1820" i="1"/>
  <c r="P1820" i="1" l="1"/>
  <c r="P1815" i="1"/>
  <c r="P1814" i="1"/>
  <c r="P1816" i="1"/>
  <c r="P1821" i="1"/>
  <c r="P1813" i="1"/>
  <c r="P1817" i="1"/>
  <c r="P1819" i="1"/>
  <c r="P1818" i="1"/>
  <c r="N1829" i="1" l="1"/>
  <c r="N1827" i="1"/>
  <c r="N1824" i="1"/>
  <c r="N1826" i="1"/>
  <c r="N1823" i="1"/>
  <c r="N1831" i="1"/>
  <c r="N1828" i="1"/>
  <c r="N1825" i="1"/>
  <c r="N1830" i="1"/>
  <c r="P1831" i="1" l="1"/>
  <c r="P1823" i="1"/>
  <c r="P1827" i="1"/>
  <c r="P1828" i="1"/>
  <c r="P1830" i="1"/>
  <c r="P1829" i="1"/>
  <c r="P1824" i="1"/>
  <c r="P1826" i="1"/>
  <c r="P1825" i="1"/>
  <c r="N1845" i="1"/>
  <c r="N1851" i="1"/>
  <c r="N1847" i="1"/>
  <c r="N1843" i="1"/>
  <c r="N1850" i="1"/>
  <c r="N1848" i="1"/>
  <c r="N1849" i="1"/>
  <c r="N1846" i="1"/>
  <c r="N1844" i="1"/>
  <c r="P1848" i="1" l="1"/>
  <c r="P1846" i="1"/>
  <c r="P1844" i="1"/>
  <c r="P1849" i="1"/>
  <c r="P1851" i="1"/>
  <c r="P1843" i="1"/>
  <c r="P1845" i="1"/>
  <c r="P1847" i="1"/>
  <c r="P1850" i="1"/>
  <c r="N1858" i="1" l="1"/>
  <c r="N1860" i="1"/>
  <c r="N1857" i="1"/>
  <c r="N1853" i="1"/>
  <c r="N1861" i="1"/>
  <c r="N1856" i="1"/>
  <c r="N1855" i="1"/>
  <c r="N1859" i="1"/>
  <c r="N1854" i="1"/>
  <c r="P1855" i="1" l="1"/>
  <c r="P1854" i="1"/>
  <c r="P1860" i="1"/>
  <c r="P1861" i="1"/>
  <c r="P1856" i="1"/>
  <c r="P1857" i="1"/>
  <c r="P1853" i="1"/>
  <c r="P1858" i="1"/>
  <c r="P1859" i="1"/>
  <c r="N1869" i="1"/>
  <c r="N1867" i="1"/>
  <c r="N1868" i="1"/>
  <c r="N1865" i="1"/>
  <c r="N1870" i="1"/>
  <c r="N1864" i="1"/>
  <c r="N1863" i="1"/>
  <c r="N1871" i="1"/>
  <c r="N1866" i="1"/>
  <c r="P1870" i="1" l="1"/>
  <c r="P1869" i="1"/>
  <c r="P1864" i="1"/>
  <c r="P1866" i="1"/>
  <c r="P1865" i="1"/>
  <c r="P1863" i="1"/>
  <c r="P1867" i="1"/>
  <c r="P1868" i="1"/>
  <c r="P1871" i="1"/>
  <c r="N1880" i="1" l="1"/>
  <c r="N1873" i="1"/>
  <c r="N1874" i="1"/>
  <c r="N1876" i="1"/>
  <c r="N1881" i="1"/>
  <c r="N1879" i="1"/>
  <c r="N1875" i="1"/>
  <c r="N1877" i="1"/>
  <c r="N1878" i="1"/>
  <c r="P1878" i="1" l="1"/>
  <c r="P1875" i="1"/>
  <c r="P1877" i="1"/>
  <c r="P1874" i="1"/>
  <c r="P1880" i="1"/>
  <c r="P1873" i="1"/>
  <c r="P1876" i="1"/>
  <c r="P1879" i="1"/>
  <c r="P1881" i="1"/>
  <c r="N1899" i="1" l="1"/>
  <c r="N1896" i="1"/>
  <c r="N1894" i="1"/>
  <c r="N1901" i="1"/>
  <c r="N1895" i="1"/>
  <c r="N1893" i="1"/>
  <c r="N1900" i="1"/>
  <c r="N1898" i="1"/>
  <c r="N1897" i="1"/>
  <c r="P1897" i="1" l="1"/>
  <c r="P1893" i="1"/>
  <c r="P1898" i="1"/>
  <c r="P1896" i="1"/>
  <c r="P1899" i="1"/>
  <c r="P1900" i="1"/>
  <c r="P1901" i="1"/>
  <c r="P1895" i="1"/>
  <c r="P1894" i="1"/>
  <c r="N1910" i="1"/>
  <c r="N1903" i="1"/>
  <c r="N1906" i="1"/>
  <c r="N1909" i="1"/>
  <c r="N1911" i="1"/>
  <c r="N1905" i="1"/>
  <c r="N1908" i="1"/>
  <c r="N1907" i="1"/>
  <c r="N1904" i="1"/>
  <c r="N1928" i="1" l="1"/>
  <c r="N1925" i="1"/>
  <c r="N1927" i="1"/>
  <c r="N1923" i="1"/>
  <c r="N1930" i="1"/>
  <c r="N1929" i="1"/>
  <c r="N1931" i="1"/>
  <c r="N1924" i="1"/>
  <c r="N1926" i="1"/>
  <c r="P1908" i="1"/>
  <c r="P1905" i="1"/>
  <c r="P1910" i="1"/>
  <c r="P1903" i="1"/>
  <c r="P1907" i="1"/>
  <c r="P1906" i="1"/>
  <c r="P1904" i="1"/>
  <c r="P1911" i="1"/>
  <c r="P1909" i="1"/>
  <c r="N1933" i="1" l="1"/>
  <c r="N1940" i="1"/>
  <c r="N1938" i="1"/>
  <c r="N1935" i="1"/>
  <c r="N1937" i="1"/>
  <c r="N1934" i="1"/>
  <c r="N1941" i="1"/>
  <c r="N1939" i="1"/>
  <c r="N1936" i="1"/>
  <c r="P1929" i="1"/>
  <c r="P1931" i="1"/>
  <c r="P1928" i="1"/>
  <c r="P1930" i="1"/>
  <c r="P1923" i="1"/>
  <c r="P1926" i="1"/>
  <c r="P1925" i="1"/>
  <c r="P1927" i="1"/>
  <c r="P1924" i="1"/>
  <c r="N1950" i="1" l="1"/>
  <c r="N1947" i="1"/>
  <c r="N1949" i="1"/>
  <c r="N1946" i="1"/>
  <c r="N1943" i="1"/>
  <c r="N1945" i="1"/>
  <c r="N1948" i="1"/>
  <c r="N1944" i="1"/>
  <c r="N1951" i="1"/>
  <c r="P1940" i="1"/>
  <c r="P1938" i="1"/>
  <c r="P1933" i="1"/>
  <c r="P1936" i="1"/>
  <c r="P1934" i="1"/>
  <c r="P1941" i="1"/>
  <c r="P1939" i="1"/>
  <c r="P1935" i="1"/>
  <c r="P1937" i="1"/>
  <c r="P1947" i="1" l="1"/>
  <c r="P1949" i="1"/>
  <c r="P1946" i="1"/>
  <c r="P1951" i="1"/>
  <c r="P1950" i="1"/>
  <c r="P1948" i="1"/>
  <c r="P1945" i="1"/>
  <c r="P1944" i="1"/>
  <c r="P1943" i="1"/>
  <c r="N1960" i="1"/>
  <c r="N1953" i="1"/>
  <c r="N1955" i="1"/>
  <c r="N1954" i="1"/>
  <c r="N1956" i="1"/>
  <c r="N1959" i="1"/>
  <c r="N1961" i="1"/>
  <c r="N1958" i="1"/>
  <c r="N1957" i="1"/>
  <c r="N1981" i="1" l="1"/>
  <c r="N1974" i="1"/>
  <c r="N1977" i="1"/>
  <c r="N1973" i="1"/>
  <c r="N1976" i="1"/>
  <c r="N1979" i="1"/>
  <c r="N1980" i="1"/>
  <c r="N1978" i="1"/>
  <c r="N1975" i="1"/>
  <c r="P1954" i="1"/>
  <c r="P1961" i="1"/>
  <c r="P1953" i="1"/>
  <c r="P1957" i="1"/>
  <c r="P1959" i="1"/>
  <c r="P1956" i="1"/>
  <c r="P1958" i="1"/>
  <c r="P1955" i="1"/>
  <c r="P1960" i="1"/>
  <c r="P1975" i="1" l="1"/>
  <c r="P1977" i="1"/>
  <c r="P1980" i="1"/>
  <c r="P1973" i="1"/>
  <c r="P1976" i="1"/>
  <c r="P1974" i="1"/>
  <c r="P1981" i="1"/>
  <c r="P1978" i="1"/>
  <c r="P1979" i="1"/>
  <c r="N1999" i="1"/>
  <c r="N1996" i="1"/>
  <c r="N1998" i="1"/>
  <c r="N1995" i="1"/>
  <c r="N1997" i="1"/>
  <c r="N1994" i="1"/>
  <c r="N2001" i="1"/>
  <c r="N2000" i="1"/>
  <c r="N1993" i="1"/>
  <c r="P2000" i="1" l="1"/>
  <c r="P1998" i="1"/>
  <c r="P1995" i="1"/>
  <c r="P1996" i="1"/>
  <c r="P1994" i="1"/>
  <c r="P2001" i="1"/>
  <c r="P1999" i="1"/>
  <c r="P1997" i="1"/>
  <c r="P1993" i="1"/>
  <c r="N2016" i="1" l="1"/>
  <c r="N2019" i="1"/>
  <c r="N2021" i="1"/>
  <c r="N2015" i="1"/>
  <c r="N2013" i="1"/>
  <c r="N2020" i="1"/>
  <c r="N2018" i="1"/>
  <c r="N2017" i="1"/>
  <c r="N2014" i="1"/>
  <c r="N2028" i="1" l="1"/>
  <c r="N2025" i="1"/>
  <c r="N2031" i="1"/>
  <c r="N2024" i="1"/>
  <c r="N2027" i="1"/>
  <c r="N2023" i="1"/>
  <c r="N2030" i="1"/>
  <c r="N2029" i="1"/>
  <c r="N2026" i="1"/>
  <c r="P2018" i="1"/>
  <c r="P2015" i="1"/>
  <c r="P2020" i="1"/>
  <c r="P2014" i="1"/>
  <c r="P2021" i="1"/>
  <c r="P2013" i="1"/>
  <c r="P2017" i="1"/>
  <c r="P2019" i="1"/>
  <c r="P2016" i="1"/>
  <c r="P2029" i="1" l="1"/>
  <c r="P2031" i="1"/>
  <c r="P2028" i="1"/>
  <c r="P2025" i="1"/>
  <c r="P2027" i="1"/>
  <c r="P2030" i="1"/>
  <c r="P2023" i="1"/>
  <c r="P2026" i="1"/>
  <c r="P2024" i="1"/>
  <c r="N2033" i="1"/>
  <c r="N2040" i="1"/>
  <c r="N2039" i="1"/>
  <c r="N2036" i="1"/>
  <c r="N2038" i="1"/>
  <c r="N2035" i="1"/>
  <c r="N2037" i="1"/>
  <c r="N2034" i="1"/>
  <c r="N2041" i="1"/>
  <c r="N2049" i="1" l="1"/>
  <c r="N2046" i="1"/>
  <c r="N2043" i="1"/>
  <c r="N2045" i="1"/>
  <c r="N2044" i="1"/>
  <c r="N2051" i="1"/>
  <c r="N2048" i="1"/>
  <c r="N2050" i="1"/>
  <c r="N2047" i="1"/>
  <c r="P2036" i="1"/>
  <c r="P2034" i="1"/>
  <c r="P2041" i="1"/>
  <c r="P2039" i="1"/>
  <c r="P2037" i="1"/>
  <c r="P2035" i="1"/>
  <c r="P2040" i="1"/>
  <c r="P2038" i="1"/>
  <c r="P2033" i="1"/>
  <c r="P2047" i="1" l="1"/>
  <c r="P2049" i="1"/>
  <c r="P2048" i="1"/>
  <c r="P2045" i="1"/>
  <c r="P2044" i="1"/>
  <c r="P2046" i="1"/>
  <c r="P2051" i="1"/>
  <c r="P2043" i="1"/>
  <c r="P2050" i="1"/>
  <c r="N2060" i="1"/>
  <c r="N2053" i="1"/>
  <c r="N2056" i="1"/>
  <c r="N2059" i="1"/>
  <c r="N2061" i="1"/>
  <c r="N2055" i="1"/>
  <c r="N2058" i="1"/>
  <c r="N2057" i="1"/>
  <c r="N2054" i="1"/>
  <c r="P2058" i="1" l="1"/>
  <c r="P2055" i="1"/>
  <c r="P2060" i="1"/>
  <c r="P2054" i="1"/>
  <c r="P2061" i="1"/>
  <c r="P2053" i="1"/>
  <c r="P2057" i="1"/>
  <c r="P2059" i="1"/>
  <c r="P2056" i="1"/>
  <c r="N2068" i="1"/>
  <c r="N2065" i="1"/>
  <c r="N2071" i="1"/>
  <c r="N2064" i="1"/>
  <c r="N2067" i="1"/>
  <c r="N2063" i="1"/>
  <c r="N2070" i="1"/>
  <c r="N2069" i="1"/>
  <c r="N2066" i="1"/>
  <c r="P2069" i="1" l="1"/>
  <c r="P2071" i="1"/>
  <c r="P2068" i="1"/>
  <c r="P2065" i="1"/>
  <c r="P2067" i="1"/>
  <c r="P2070" i="1"/>
  <c r="P2063" i="1"/>
  <c r="P2066" i="1"/>
  <c r="P2064" i="1"/>
  <c r="N2090" i="1" l="1"/>
  <c r="N2083" i="1"/>
  <c r="N2089" i="1"/>
  <c r="N2086" i="1"/>
  <c r="N2088" i="1"/>
  <c r="N2085" i="1"/>
  <c r="N2091" i="1"/>
  <c r="N2084" i="1"/>
  <c r="N2087" i="1"/>
  <c r="P2091" i="1" l="1"/>
  <c r="P2083" i="1"/>
  <c r="P2090" i="1"/>
  <c r="P2087" i="1"/>
  <c r="P2089" i="1"/>
  <c r="P2088" i="1"/>
  <c r="P2085" i="1"/>
  <c r="P2084" i="1"/>
  <c r="P2086" i="1"/>
  <c r="N2099" i="1"/>
  <c r="N2100" i="1"/>
  <c r="N2098" i="1"/>
  <c r="N2096" i="1"/>
  <c r="N2094" i="1"/>
  <c r="N2093" i="1"/>
  <c r="N2095" i="1"/>
  <c r="N2097" i="1"/>
  <c r="N2101" i="1"/>
  <c r="P2101" i="1" l="1"/>
  <c r="P2100" i="1"/>
  <c r="P2098" i="1"/>
  <c r="P2096" i="1"/>
  <c r="P2094" i="1"/>
  <c r="P2093" i="1"/>
  <c r="P2095" i="1"/>
  <c r="P2099" i="1"/>
  <c r="P2097" i="1"/>
  <c r="N2116" i="1" l="1"/>
  <c r="N2113" i="1"/>
  <c r="N2115" i="1"/>
  <c r="N2121" i="1"/>
  <c r="N2118" i="1"/>
  <c r="N2119" i="1"/>
  <c r="N2120" i="1"/>
  <c r="N2114" i="1"/>
  <c r="N2117" i="1"/>
  <c r="P2120" i="1" l="1"/>
  <c r="P2117" i="1"/>
  <c r="P2118" i="1"/>
  <c r="P2116" i="1"/>
  <c r="P2115" i="1"/>
  <c r="P2114" i="1"/>
  <c r="P2121" i="1"/>
  <c r="P2113" i="1"/>
  <c r="P2119" i="1"/>
  <c r="N2151" i="1" l="1"/>
  <c r="N2146" i="1"/>
  <c r="N2149" i="1"/>
  <c r="N2147" i="1"/>
  <c r="N2144" i="1"/>
  <c r="N2145" i="1"/>
  <c r="N2150" i="1"/>
  <c r="N2143" i="1"/>
  <c r="N2148" i="1"/>
  <c r="P2151" i="1" l="1"/>
  <c r="P2143" i="1"/>
  <c r="P2144" i="1"/>
  <c r="P2147" i="1"/>
  <c r="P2150" i="1"/>
  <c r="P2149" i="1"/>
  <c r="P2148" i="1"/>
  <c r="P2145" i="1"/>
  <c r="P2146" i="1"/>
  <c r="N2168" i="1" l="1"/>
  <c r="N2169" i="1"/>
  <c r="N2165" i="1"/>
  <c r="N2170" i="1"/>
  <c r="N2164" i="1"/>
  <c r="N2167" i="1"/>
  <c r="N2163" i="1"/>
  <c r="N2171" i="1"/>
  <c r="N2166" i="1"/>
  <c r="P2168" i="1" l="1"/>
  <c r="P2166" i="1"/>
  <c r="P2169" i="1"/>
  <c r="P2164" i="1"/>
  <c r="P2171" i="1"/>
  <c r="P2163" i="1"/>
  <c r="P2165" i="1"/>
  <c r="P2170" i="1"/>
  <c r="P2167" i="1"/>
  <c r="N2211" i="1" l="1"/>
  <c r="N2207" i="1"/>
  <c r="N2204" i="1"/>
  <c r="N2210" i="1"/>
  <c r="N2209" i="1"/>
  <c r="N2203" i="1"/>
  <c r="N2206" i="1"/>
  <c r="N2205" i="1"/>
  <c r="N2208" i="1"/>
  <c r="P2209" i="1" l="1"/>
  <c r="P2203" i="1"/>
  <c r="P2204" i="1"/>
  <c r="P2205" i="1"/>
  <c r="P2210" i="1"/>
  <c r="P2211" i="1"/>
  <c r="P2208" i="1"/>
  <c r="P2207" i="1"/>
  <c r="P2206" i="1"/>
  <c r="N2230" i="1" l="1"/>
  <c r="N2228" i="1"/>
  <c r="N2229" i="1"/>
  <c r="N2231" i="1"/>
  <c r="N2226" i="1"/>
  <c r="N2225" i="1"/>
  <c r="N2227" i="1"/>
  <c r="N2224" i="1"/>
  <c r="N2223" i="1"/>
  <c r="N2241" i="1" l="1"/>
  <c r="N2237" i="1"/>
  <c r="N2240" i="1"/>
  <c r="N2238" i="1"/>
  <c r="N2236" i="1"/>
  <c r="N2234" i="1"/>
  <c r="N2233" i="1"/>
  <c r="N2235" i="1"/>
  <c r="N2239" i="1"/>
  <c r="P2231" i="1"/>
  <c r="P2225" i="1"/>
  <c r="P2226" i="1"/>
  <c r="P2227" i="1"/>
  <c r="P2230" i="1"/>
  <c r="P2228" i="1"/>
  <c r="P2223" i="1"/>
  <c r="P2229" i="1"/>
  <c r="P2224" i="1"/>
  <c r="P2239" i="1" l="1"/>
  <c r="P2240" i="1"/>
  <c r="P2238" i="1"/>
  <c r="P2236" i="1"/>
  <c r="P2234" i="1"/>
  <c r="P2233" i="1"/>
  <c r="P2237" i="1"/>
  <c r="P2235" i="1"/>
  <c r="P2241" i="1"/>
  <c r="N2246" i="1" l="1"/>
  <c r="N2245" i="1"/>
  <c r="N2250" i="1"/>
  <c r="N2247" i="1"/>
  <c r="N2251" i="1"/>
  <c r="N2244" i="1"/>
  <c r="N2243" i="1"/>
  <c r="N2248" i="1"/>
  <c r="N2249" i="1"/>
  <c r="P2251" i="1" l="1"/>
  <c r="P2243" i="1"/>
  <c r="P2246" i="1"/>
  <c r="P2247" i="1"/>
  <c r="P2249" i="1"/>
  <c r="P2248" i="1"/>
  <c r="P2245" i="1"/>
  <c r="P2244" i="1"/>
  <c r="P2250" i="1"/>
  <c r="N2259" i="1" l="1"/>
  <c r="N2261" i="1"/>
  <c r="N2258" i="1"/>
  <c r="N2255" i="1"/>
  <c r="N2257" i="1"/>
  <c r="N2254" i="1"/>
  <c r="N2260" i="1"/>
  <c r="N2253" i="1"/>
  <c r="N2256" i="1"/>
  <c r="N2263" i="1" l="1"/>
  <c r="N2267" i="1"/>
  <c r="N2270" i="1"/>
  <c r="N2264" i="1"/>
  <c r="N2265" i="1"/>
  <c r="N2271" i="1"/>
  <c r="N2269" i="1"/>
  <c r="N2268" i="1"/>
  <c r="N2266" i="1"/>
  <c r="P2259" i="1"/>
  <c r="P2256" i="1"/>
  <c r="P2253" i="1"/>
  <c r="P2255" i="1"/>
  <c r="P2261" i="1"/>
  <c r="P2260" i="1"/>
  <c r="P2254" i="1"/>
  <c r="P2258" i="1"/>
  <c r="P2257" i="1"/>
  <c r="P2265" i="1" l="1"/>
  <c r="P2264" i="1"/>
  <c r="P2270" i="1"/>
  <c r="P2271" i="1"/>
  <c r="P2263" i="1"/>
  <c r="P2266" i="1"/>
  <c r="P2267" i="1"/>
  <c r="P2269" i="1"/>
  <c r="P2268" i="1"/>
  <c r="N2276" i="1" l="1"/>
  <c r="N2278" i="1"/>
  <c r="N2279" i="1"/>
  <c r="N2277" i="1"/>
  <c r="N2275" i="1"/>
  <c r="N2274" i="1"/>
  <c r="N2281" i="1"/>
  <c r="N2280" i="1"/>
  <c r="N2273" i="1"/>
  <c r="P2278" i="1" l="1"/>
  <c r="P2280" i="1"/>
  <c r="P2277" i="1"/>
  <c r="P2273" i="1"/>
  <c r="P2279" i="1"/>
  <c r="P2275" i="1"/>
  <c r="P2281" i="1"/>
  <c r="P2276" i="1"/>
  <c r="P2274" i="1"/>
  <c r="N2289" i="1"/>
  <c r="N2287" i="1"/>
  <c r="N2284" i="1"/>
  <c r="N2285" i="1"/>
  <c r="N2286" i="1"/>
  <c r="N2288" i="1"/>
  <c r="N2283" i="1"/>
  <c r="N2291" i="1"/>
  <c r="N2290" i="1"/>
  <c r="P2289" i="1" l="1"/>
  <c r="P2291" i="1"/>
  <c r="P2288" i="1"/>
  <c r="P2285" i="1"/>
  <c r="P2286" i="1"/>
  <c r="P2290" i="1"/>
  <c r="P2287" i="1"/>
  <c r="P2284" i="1"/>
  <c r="P2283" i="1"/>
  <c r="N2301" i="1" l="1"/>
  <c r="N2295" i="1"/>
  <c r="N2298" i="1"/>
  <c r="N2297" i="1"/>
  <c r="N2293" i="1"/>
  <c r="N2299" i="1"/>
  <c r="N2294" i="1"/>
  <c r="N2300" i="1"/>
  <c r="N2296" i="1"/>
  <c r="P2299" i="1" l="1"/>
  <c r="P2300" i="1"/>
  <c r="P2298" i="1"/>
  <c r="P2295" i="1"/>
  <c r="P2297" i="1"/>
  <c r="P2301" i="1"/>
  <c r="P2294" i="1"/>
  <c r="P2296" i="1"/>
  <c r="P2293" i="1"/>
  <c r="N2303" i="1" l="1"/>
  <c r="N2306" i="1"/>
  <c r="N2308" i="1"/>
  <c r="N2307" i="1"/>
  <c r="N2305" i="1"/>
  <c r="N2311" i="1"/>
  <c r="N2310" i="1"/>
  <c r="N2309" i="1"/>
  <c r="N2304" i="1"/>
  <c r="P2306" i="1" l="1"/>
  <c r="P2304" i="1"/>
  <c r="P2311" i="1"/>
  <c r="P2308" i="1"/>
  <c r="P2303" i="1"/>
  <c r="P2307" i="1"/>
  <c r="P2305" i="1"/>
  <c r="P2310" i="1"/>
  <c r="P2309" i="1"/>
  <c r="N2319" i="1"/>
  <c r="N2314" i="1"/>
  <c r="N2315" i="1"/>
  <c r="N2321" i="1"/>
  <c r="N2316" i="1"/>
  <c r="N2318" i="1"/>
  <c r="N2313" i="1"/>
  <c r="N2317" i="1"/>
  <c r="N2320" i="1"/>
  <c r="N2330" i="1" l="1"/>
  <c r="N2324" i="1"/>
  <c r="N2331" i="1"/>
  <c r="N2329" i="1"/>
  <c r="N2326" i="1"/>
  <c r="N2323" i="1"/>
  <c r="N2328" i="1"/>
  <c r="N2327" i="1"/>
  <c r="N2325" i="1"/>
  <c r="P2317" i="1"/>
  <c r="P2314" i="1"/>
  <c r="P2315" i="1"/>
  <c r="P2319" i="1"/>
  <c r="P2318" i="1"/>
  <c r="P2316" i="1"/>
  <c r="P2313" i="1"/>
  <c r="P2321" i="1"/>
  <c r="P2320" i="1"/>
  <c r="P2324" i="1" l="1"/>
  <c r="P2329" i="1"/>
  <c r="P2323" i="1"/>
  <c r="P2326" i="1"/>
  <c r="P2330" i="1"/>
  <c r="P2327" i="1"/>
  <c r="P2328" i="1"/>
  <c r="P2325" i="1"/>
  <c r="P2331" i="1"/>
  <c r="N2337" i="1" l="1"/>
  <c r="N2336" i="1"/>
  <c r="N2339" i="1"/>
  <c r="N2335" i="1"/>
  <c r="N2340" i="1"/>
  <c r="N2333" i="1"/>
  <c r="N2341" i="1"/>
  <c r="N2338" i="1"/>
  <c r="N2334" i="1"/>
  <c r="P2341" i="1" l="1"/>
  <c r="P2338" i="1"/>
  <c r="P2333" i="1"/>
  <c r="P2337" i="1"/>
  <c r="P2336" i="1"/>
  <c r="P2339" i="1"/>
  <c r="P2334" i="1"/>
  <c r="P2335" i="1"/>
  <c r="P2340" i="1"/>
  <c r="N2348" i="1" l="1"/>
  <c r="N2345" i="1"/>
  <c r="N2351" i="1"/>
  <c r="N2344" i="1"/>
  <c r="N2347" i="1"/>
  <c r="N2343" i="1"/>
  <c r="N2350" i="1"/>
  <c r="N2349" i="1"/>
  <c r="N2346" i="1"/>
  <c r="P2350" i="1" l="1"/>
  <c r="P2344" i="1"/>
  <c r="P2346" i="1"/>
  <c r="P2348" i="1"/>
  <c r="P2349" i="1"/>
  <c r="P2351" i="1"/>
  <c r="P2343" i="1"/>
  <c r="P2345" i="1"/>
  <c r="P2347" i="1"/>
  <c r="N2358" i="1"/>
  <c r="N2355" i="1"/>
  <c r="N2357" i="1"/>
  <c r="N2354" i="1"/>
  <c r="N2361" i="1"/>
  <c r="N2353" i="1"/>
  <c r="N2360" i="1"/>
  <c r="N2359" i="1"/>
  <c r="N2356" i="1"/>
  <c r="P2357" i="1" l="1"/>
  <c r="P2359" i="1"/>
  <c r="P2360" i="1"/>
  <c r="P2358" i="1"/>
  <c r="P2355" i="1"/>
  <c r="P2356" i="1"/>
  <c r="P2354" i="1"/>
  <c r="P2361" i="1"/>
  <c r="P2353" i="1"/>
  <c r="N2370" i="1" l="1"/>
  <c r="N2363" i="1"/>
  <c r="N2365" i="1"/>
  <c r="N2367" i="1"/>
  <c r="N2368" i="1"/>
  <c r="N2369" i="1"/>
  <c r="N2366" i="1"/>
  <c r="N2364" i="1"/>
  <c r="N2371" i="1"/>
  <c r="P2367" i="1" l="1"/>
  <c r="P2369" i="1"/>
  <c r="P2368" i="1"/>
  <c r="P2365" i="1"/>
  <c r="P2364" i="1"/>
  <c r="P2370" i="1"/>
  <c r="P2371" i="1"/>
  <c r="P2363" i="1"/>
  <c r="P2366" i="1"/>
  <c r="N2376" i="1" l="1"/>
  <c r="N2378" i="1"/>
  <c r="N2375" i="1"/>
  <c r="N2381" i="1"/>
  <c r="N2374" i="1"/>
  <c r="N2377" i="1"/>
  <c r="N2373" i="1"/>
  <c r="N2380" i="1"/>
  <c r="N2379" i="1"/>
  <c r="N2388" i="1" l="1"/>
  <c r="N2385" i="1"/>
  <c r="N2387" i="1"/>
  <c r="N2383" i="1"/>
  <c r="N2390" i="1"/>
  <c r="N2391" i="1"/>
  <c r="N2389" i="1"/>
  <c r="N2386" i="1"/>
  <c r="N2384" i="1"/>
  <c r="P2378" i="1"/>
  <c r="P2375" i="1"/>
  <c r="P2377" i="1"/>
  <c r="P2373" i="1"/>
  <c r="P2376" i="1"/>
  <c r="P2380" i="1"/>
  <c r="P2379" i="1"/>
  <c r="P2381" i="1"/>
  <c r="P2374" i="1"/>
  <c r="N2399" i="1" l="1"/>
  <c r="N2396" i="1"/>
  <c r="N2398" i="1"/>
  <c r="N2395" i="1"/>
  <c r="N2401" i="1"/>
  <c r="N2394" i="1"/>
  <c r="N2397" i="1"/>
  <c r="N2393" i="1"/>
  <c r="N2400" i="1"/>
  <c r="P2385" i="1"/>
  <c r="P2387" i="1"/>
  <c r="P2390" i="1"/>
  <c r="P2388" i="1"/>
  <c r="P2384" i="1"/>
  <c r="P2391" i="1"/>
  <c r="P2389" i="1"/>
  <c r="P2383" i="1"/>
  <c r="P2386" i="1"/>
  <c r="P2400" i="1" l="1"/>
  <c r="P2398" i="1"/>
  <c r="P2395" i="1"/>
  <c r="P2396" i="1"/>
  <c r="P2394" i="1"/>
  <c r="P2397" i="1"/>
  <c r="P2399" i="1"/>
  <c r="P2401" i="1"/>
  <c r="P2393" i="1"/>
  <c r="N2427" i="1" l="1"/>
  <c r="N2430" i="1"/>
  <c r="N2428" i="1"/>
  <c r="N2425" i="1"/>
  <c r="N2423" i="1"/>
  <c r="N2429" i="1"/>
  <c r="N2431" i="1"/>
  <c r="N2426" i="1"/>
  <c r="N2424" i="1"/>
  <c r="P2424" i="1" l="1"/>
  <c r="P2431" i="1"/>
  <c r="P2430" i="1"/>
  <c r="P2426" i="1"/>
  <c r="P2423" i="1"/>
  <c r="P2427" i="1"/>
  <c r="P2429" i="1"/>
  <c r="P2428" i="1"/>
  <c r="P2425" i="1"/>
  <c r="N2436" i="1" l="1"/>
  <c r="N2433" i="1"/>
  <c r="N2441" i="1"/>
  <c r="N2439" i="1"/>
  <c r="N2437" i="1"/>
  <c r="N2438" i="1"/>
  <c r="N2435" i="1"/>
  <c r="N2440" i="1"/>
  <c r="N2434" i="1"/>
  <c r="P2439" i="1" l="1"/>
  <c r="P2433" i="1"/>
  <c r="P2437" i="1"/>
  <c r="P2435" i="1"/>
  <c r="P2440" i="1"/>
  <c r="P2434" i="1"/>
  <c r="P2441" i="1"/>
  <c r="P2436" i="1"/>
  <c r="P2438" i="1"/>
  <c r="N2447" i="1" l="1"/>
  <c r="N2451" i="1"/>
  <c r="N2446" i="1"/>
  <c r="N2444" i="1"/>
  <c r="N2449" i="1"/>
  <c r="N2448" i="1"/>
  <c r="N2450" i="1"/>
  <c r="N2443" i="1"/>
  <c r="N2445" i="1"/>
  <c r="P2450" i="1" l="1"/>
  <c r="P2449" i="1"/>
  <c r="P2445" i="1"/>
  <c r="P2447" i="1"/>
  <c r="P2444" i="1"/>
  <c r="P2448" i="1"/>
  <c r="P2451" i="1"/>
  <c r="P2443" i="1"/>
  <c r="P2446" i="1"/>
  <c r="N2453" i="1" l="1"/>
  <c r="N2461" i="1"/>
  <c r="N2457" i="1"/>
  <c r="N2454" i="1"/>
  <c r="N2455" i="1"/>
  <c r="N2456" i="1"/>
  <c r="N2458" i="1"/>
  <c r="N2459" i="1"/>
  <c r="N2460" i="1"/>
  <c r="P2461" i="1" l="1"/>
  <c r="P2458" i="1"/>
  <c r="P2457" i="1"/>
  <c r="P2454" i="1"/>
  <c r="P2460" i="1"/>
  <c r="P2459" i="1"/>
  <c r="P2453" i="1"/>
  <c r="P2456" i="1"/>
  <c r="P2455" i="1"/>
  <c r="N2469" i="1"/>
  <c r="N2470" i="1"/>
  <c r="N2471" i="1"/>
  <c r="N2465" i="1"/>
  <c r="N2466" i="1"/>
  <c r="N2467" i="1"/>
  <c r="N2464" i="1"/>
  <c r="N2468" i="1"/>
  <c r="N2463" i="1"/>
  <c r="N2479" i="1" l="1"/>
  <c r="N2481" i="1"/>
  <c r="N2477" i="1"/>
  <c r="N2473" i="1"/>
  <c r="N2478" i="1"/>
  <c r="N2474" i="1"/>
  <c r="N2476" i="1"/>
  <c r="N2475" i="1"/>
  <c r="N2480" i="1"/>
  <c r="P2471" i="1"/>
  <c r="P2464" i="1"/>
  <c r="P2470" i="1"/>
  <c r="P2467" i="1"/>
  <c r="P2463" i="1"/>
  <c r="P2466" i="1"/>
  <c r="P2469" i="1"/>
  <c r="P2468" i="1"/>
  <c r="P2465" i="1"/>
  <c r="P2481" i="1" l="1"/>
  <c r="P2479" i="1"/>
  <c r="P2475" i="1"/>
  <c r="P2480" i="1"/>
  <c r="P2476" i="1"/>
  <c r="P2477" i="1"/>
  <c r="P2473" i="1"/>
  <c r="P2474" i="1"/>
  <c r="P2478" i="1"/>
</calcChain>
</file>

<file path=xl/sharedStrings.xml><?xml version="1.0" encoding="utf-8"?>
<sst xmlns="http://schemas.openxmlformats.org/spreadsheetml/2006/main" count="5798" uniqueCount="3450">
  <si>
    <t>Salentein</t>
  </si>
  <si>
    <t>La Azul</t>
  </si>
  <si>
    <t>La Tupiña (Altus)</t>
  </si>
  <si>
    <t>Baquedano</t>
  </si>
  <si>
    <t>Iñaki: ihs@benvenutodelaserna.com</t>
  </si>
  <si>
    <t>Domaine St. Diego</t>
  </si>
  <si>
    <t>Benegas</t>
  </si>
  <si>
    <t>Time from Chacras</t>
  </si>
  <si>
    <t>Villaggio</t>
  </si>
  <si>
    <t>Mariana Pronce</t>
  </si>
  <si>
    <t>Atamisque</t>
  </si>
  <si>
    <t>Lurton</t>
  </si>
  <si>
    <t>Club Tapiz</t>
  </si>
  <si>
    <t>Catena</t>
  </si>
  <si>
    <t>Palo Alto</t>
  </si>
  <si>
    <t>Sottano</t>
  </si>
  <si>
    <t>Casa Palmero</t>
  </si>
  <si>
    <t>Dominio del Plata</t>
  </si>
  <si>
    <t>Andeluna</t>
  </si>
  <si>
    <t>Time from Center</t>
  </si>
  <si>
    <t>Bodega</t>
  </si>
  <si>
    <t>Vistaflores</t>
  </si>
  <si>
    <t>Bressia</t>
  </si>
  <si>
    <t>Month</t>
  </si>
  <si>
    <t>Vistalba</t>
  </si>
  <si>
    <t>Bodega 4048058/4230477, Oficina 4253040, 4230477</t>
  </si>
  <si>
    <t>Caelum</t>
  </si>
  <si>
    <t>Renacer</t>
  </si>
  <si>
    <t>Gimenez Riili</t>
  </si>
  <si>
    <t>Hacienda del Plata</t>
  </si>
  <si>
    <t>Comments</t>
  </si>
  <si>
    <t>The Vines of Mendoza</t>
  </si>
  <si>
    <t>credit card</t>
  </si>
  <si>
    <t>price US$</t>
  </si>
  <si>
    <t>Tempus Alba</t>
  </si>
  <si>
    <t>Belasco de Baquedano</t>
  </si>
  <si>
    <t xml:space="preserve">   </t>
  </si>
  <si>
    <t>Luis Segundo</t>
  </si>
  <si>
    <t>Flichman</t>
  </si>
  <si>
    <t>Ruta Nac. 7, km 1059</t>
  </si>
  <si>
    <t xml:space="preserve"> </t>
  </si>
  <si>
    <t>Piatelli</t>
  </si>
  <si>
    <t>Luis Segundo Correas</t>
  </si>
  <si>
    <t>Pablo Molinengo</t>
  </si>
  <si>
    <t>administracion@bodegabenegas.com</t>
  </si>
  <si>
    <t>Clos de los 7</t>
  </si>
  <si>
    <t>O'Fournier</t>
  </si>
  <si>
    <t>Melipal</t>
  </si>
  <si>
    <t>pick up</t>
  </si>
  <si>
    <t>Diamandes</t>
  </si>
  <si>
    <t>Luján de Cuyo</t>
  </si>
  <si>
    <t>Clos de Chacras</t>
  </si>
  <si>
    <t>Altavista</t>
  </si>
  <si>
    <t>Achaval Ferrer</t>
  </si>
  <si>
    <t>Vista Flores, Tunuyán</t>
  </si>
  <si>
    <t>Dante Robino</t>
  </si>
  <si>
    <t>Kaiken</t>
  </si>
  <si>
    <t xml:space="preserve"> 0:35-0:40 de Andeluna / Salentein</t>
  </si>
  <si>
    <t>Catena Zapata</t>
  </si>
  <si>
    <t>Betiana Antonietti</t>
  </si>
  <si>
    <t>Decero</t>
  </si>
  <si>
    <t>pending</t>
  </si>
  <si>
    <t>Sheraton</t>
  </si>
  <si>
    <t>Ruca Malen</t>
  </si>
  <si>
    <t>Luján</t>
  </si>
  <si>
    <t>Weekday</t>
  </si>
  <si>
    <t>email</t>
  </si>
  <si>
    <t>Counter</t>
  </si>
  <si>
    <t>Viña Cobos</t>
  </si>
  <si>
    <t>Tour</t>
  </si>
  <si>
    <t>Patricia Lambert</t>
  </si>
  <si>
    <t>Cobos</t>
  </si>
  <si>
    <t>Viamonte</t>
  </si>
  <si>
    <t>Familia Antonietti</t>
  </si>
  <si>
    <t>Gustavo Coll</t>
  </si>
  <si>
    <t>La Tupiña</t>
  </si>
  <si>
    <t>O´Fournier</t>
  </si>
  <si>
    <t>Piattelli</t>
  </si>
  <si>
    <t>pherrera@cpwines.com (pagos)</t>
  </si>
  <si>
    <t>Terrazas</t>
  </si>
  <si>
    <t>Lagarde</t>
  </si>
  <si>
    <t>Entre Cielos</t>
  </si>
  <si>
    <t>Diplomatic</t>
  </si>
  <si>
    <t>Montequieto</t>
  </si>
  <si>
    <t>Gabriel Baes</t>
  </si>
  <si>
    <t>Pulenta Estate</t>
  </si>
  <si>
    <t>Thames y Cochabamba s/n</t>
  </si>
  <si>
    <t>Bombal</t>
  </si>
  <si>
    <t>Casa Glebinias</t>
  </si>
  <si>
    <t>Mendel</t>
  </si>
  <si>
    <t>Victoria Correas</t>
  </si>
  <si>
    <t>Familia Cassone</t>
  </si>
  <si>
    <t>Domaine Bousquet</t>
  </si>
  <si>
    <t>Ruta 89 S/N Km 7, Tupungato</t>
  </si>
  <si>
    <t>Iván Ivulich</t>
  </si>
  <si>
    <t>Luigi Bosca</t>
  </si>
  <si>
    <t>Daniel de la Torre</t>
  </si>
  <si>
    <t>Cecile Adams</t>
  </si>
  <si>
    <t>Guarda Vieja 1998</t>
  </si>
  <si>
    <t>admin@altocedro.com.ar</t>
  </si>
  <si>
    <t>Lun-Vie</t>
  </si>
  <si>
    <t>Riccitelli</t>
  </si>
  <si>
    <t>Callejón de la Reta 490, Las Compuertas</t>
  </si>
  <si>
    <t>Casa de Uco</t>
  </si>
  <si>
    <t>De Ángeles</t>
  </si>
  <si>
    <t>Guillermo Barbier</t>
  </si>
  <si>
    <t xml:space="preserve">Casarena </t>
  </si>
  <si>
    <t>Corazón del Sol</t>
  </si>
  <si>
    <t>Alejandra Ovejero</t>
  </si>
  <si>
    <t>Finca Sophenia</t>
  </si>
  <si>
    <t>Carla Suarez</t>
  </si>
  <si>
    <t>visitas@sophenia.com.ar</t>
  </si>
  <si>
    <t>Cruzat</t>
  </si>
  <si>
    <t>Cavas Wine Lodge</t>
  </si>
  <si>
    <t>Bodegas</t>
  </si>
  <si>
    <t>Dirección</t>
  </si>
  <si>
    <t>Personal</t>
  </si>
  <si>
    <t>Horarios</t>
  </si>
  <si>
    <t>Otros contactos (admin etc.)</t>
  </si>
  <si>
    <t>Cobos 2601 (y Río Mendoza) Perdriel, Luján de Cuyo</t>
  </si>
  <si>
    <t>Santiago Achaval
sachaval@achavalferrer.com</t>
  </si>
  <si>
    <t>tourism@altavistawines.com
4964684 int 118</t>
  </si>
  <si>
    <t>Altocedro / AMP</t>
  </si>
  <si>
    <t>Gomez Adriano 3602, Maipú</t>
  </si>
  <si>
    <t>Ruta prov. 89 km 11, Tupungato
Sarmiento 250 piso 5 oficina B</t>
  </si>
  <si>
    <t xml:space="preserve">
Ruta Prov. 86, KM 30 (La Gloria 2054), San josé, Tupungato</t>
  </si>
  <si>
    <t>Alzaga 3972, Chacras de Coria, Luján de Cuyo</t>
  </si>
  <si>
    <t xml:space="preserve">Cobos 8260, Agrelo, Luján de Cuyo </t>
  </si>
  <si>
    <t>Benegas Lynch</t>
  </si>
  <si>
    <t>Aráoz 1600, Mayor Drummond, Luján de Cuyo</t>
  </si>
  <si>
    <t>Jean Edouard Rochebouet
jer@atamisque.com
Contabilidad cc contable@atamisque.com</t>
  </si>
  <si>
    <t>Benvenuto de La Serna</t>
  </si>
  <si>
    <t xml:space="preserve">Carril Los Sauces s/n, Vista Flores, Tunuyán </t>
  </si>
  <si>
    <t>Iván 2616508971
ivan.ivulich@altavistawines.com</t>
  </si>
  <si>
    <t>San José s/n, Tupungato</t>
  </si>
  <si>
    <t>Nancy
Valeria</t>
  </si>
  <si>
    <t>estanciancon@yahoo.com.ar
02622-488245 / 0261-4295035
02623-15535595 cel Nancy</t>
  </si>
  <si>
    <t>Cochabamba s/n, Agrelo, Luján de Cuyo</t>
  </si>
  <si>
    <t>Ruta 7, KM 1060, Agrelo, Luján de Cuyo</t>
  </si>
  <si>
    <t xml:space="preserve">1168196993 Mercedes
diazmariadelasmercedes@gmail.com </t>
  </si>
  <si>
    <t>Brandsen 505, Perdriel, Luján de Cuyo</t>
  </si>
  <si>
    <t>Ruta 94, kilómetro 14.5
Tunuyán</t>
  </si>
  <si>
    <t>Florencia Palacios
Ursula</t>
  </si>
  <si>
    <t xml:space="preserve">Gerente Operativo: Federico Yañez 
federicoy@casadeuco.com </t>
  </si>
  <si>
    <t>Calle Cobos s/n, Agrelo</t>
  </si>
  <si>
    <t>ggomez@clos7.com.ar
te: 0261-5 13 7317 Personal Gabriela Gomez</t>
  </si>
  <si>
    <t>Perdo Molina s/n, Rusell, Maipú</t>
  </si>
  <si>
    <t>Diego Salguero</t>
  </si>
  <si>
    <t>Costa Flores y Ruta 7, Perdriel</t>
  </si>
  <si>
    <t>Lu-Lu</t>
  </si>
  <si>
    <t>Costa Flores s/n, Perdriel</t>
  </si>
  <si>
    <t>Callejón Maldonado 240, Perdriel</t>
  </si>
  <si>
    <t>Lun-Sáb</t>
  </si>
  <si>
    <t>Bajo Las Cumbres 9003, Agrelo</t>
  </si>
  <si>
    <t>Mariela Dimauro
mariela.dimauro@decero.com</t>
  </si>
  <si>
    <t>Roque Sáenz Peña s/n, Vistalba</t>
  </si>
  <si>
    <t>Veronica Guerra
marketing@domainebousquet.com</t>
  </si>
  <si>
    <t>Cochabamba 7801, Agrelo (5507)</t>
  </si>
  <si>
    <t>Nicolás Navesi
nnavesi@dominiodelplata.com.ar</t>
  </si>
  <si>
    <t>Roque Sáenz Peña 8450, Las Compuertas</t>
  </si>
  <si>
    <t>Calle Dante s/n y Ruta 89, Tunuyán</t>
  </si>
  <si>
    <t xml:space="preserve">
reservas@casadeuco.com
florenciap@casadeuco.com
houseteam@casadeuco.com
2614769831</t>
  </si>
  <si>
    <t>turismo@clos7.com.ar
pmolinengo@clos7.com.ar
02622-403692 cel Pablo</t>
  </si>
  <si>
    <t>turismo@bodegadanterobino.com
NuriAr@bodegadanterobino.com
4882050 / 48802747 / 4887229
261 655 6777</t>
  </si>
  <si>
    <t>Pizarro esquina Zalazar, Chapanay, San Martín</t>
  </si>
  <si>
    <t>betianantonietti@hotmail.com
4390964</t>
  </si>
  <si>
    <t xml:space="preserve">info@casapalmero.com
261-6147273 </t>
  </si>
  <si>
    <t>Terrada y Anchorena, Distrito Drummond, Luján de Cuyo</t>
  </si>
  <si>
    <t>Ruta Provincial 89 Km 12.5, Guatallary, Tupungato</t>
  </si>
  <si>
    <t>Finca Flichman</t>
  </si>
  <si>
    <t>Munives 800, Barrancas, Maipú</t>
  </si>
  <si>
    <t>Ruta Prov. 94 S/N, Los Sauces, Tunuyán
Oficinas comerciales: Serú 270. Bº Bombal</t>
  </si>
  <si>
    <t xml:space="preserve">Valle de Uco </t>
  </si>
  <si>
    <t>Miér-Dom (Lunes y Martes con reserva previa) NO Feriados</t>
  </si>
  <si>
    <t>Roque Sáenz Peña 5516, Vsitalba, Luján de Cuyo</t>
  </si>
  <si>
    <t>Martin Tapia
mtapia@kaikenwines.com</t>
  </si>
  <si>
    <t>Calle San Martin 1745, Distrito Drummond, Luján de Cuyo</t>
  </si>
  <si>
    <t>Calle San Martín 2044, Distrito Drummond, Luján de Cuyo</t>
  </si>
  <si>
    <t>9:30, 11, 14, 15:30hs</t>
  </si>
  <si>
    <t>Mié-Dom de 10 a 18hs</t>
  </si>
  <si>
    <t>Lun-Dom de 10 a 16hs</t>
  </si>
  <si>
    <t>Lun-Dom de 9 a 16hs</t>
  </si>
  <si>
    <t>Lun-Sáb 9:30, 11:30hs</t>
  </si>
  <si>
    <t>turismo@luigibosca.com.ar
smayorga@luigibosca.com.ar 
4981974 fijo bga</t>
  </si>
  <si>
    <t>mariana_pronce@flichman.com.ar
4972039 fijo bga
155560143 cel Mariana</t>
  </si>
  <si>
    <t>dsalguero@tapiz.com.ar
terruno.resto@gmail.com
resto.terruno@tapiz.com.ar
4960131 fijo bga
0261 154 537 303</t>
  </si>
  <si>
    <t>turismo@catenazapata.com
4131124 / 4131100
0261-154155340 cel tmo</t>
  </si>
  <si>
    <t xml:space="preserve">winery@achaval-ferrer.com  
4881131 fijo bga 
155535565 cel tmo
154530332 cel Patricia            </t>
  </si>
  <si>
    <t>3 Acequias s/n, Medrano, Maipú</t>
  </si>
  <si>
    <t>turismo@bodegacorreas.com.ar
administracion@bodegacorreas.com.ar
4230604/4230620 oficina
155159441 cel Vicky</t>
  </si>
  <si>
    <t>Ruta 7, Km 1056, Agrelo, Luján de Cuyo</t>
  </si>
  <si>
    <t>5-248040 fijo bga / Santiago Santamaria (gerente) 0261-154189064</t>
  </si>
  <si>
    <t xml:space="preserve">Mendel </t>
  </si>
  <si>
    <t>Terrada 1863, Distrito Drummond, Luján de Cuyo</t>
  </si>
  <si>
    <t>Calle Los Indios s/n, La Consulta, Valle de Uco</t>
  </si>
  <si>
    <t>Lun-Dom de 10 a 17hs</t>
  </si>
  <si>
    <t xml:space="preserve">Palo Alto </t>
  </si>
  <si>
    <t xml:space="preserve">Videla Aranda 502, CC 5515, Cruz de Piedra, Maipú </t>
  </si>
  <si>
    <t>Florencia</t>
  </si>
  <si>
    <t>reservas@bodegapaloalto.com.ar
vcaracciolo@bodegapaloalto.com.ar (SÓLO EMERGENCIA)
4990407 fijo bga
155934048 cel Florencia
261-153389000 cel Laura Sosa enóloga</t>
  </si>
  <si>
    <t>Martin Calabreto
mcalabreto@bodegapaloalto.com.ar</t>
  </si>
  <si>
    <t>Emilia</t>
  </si>
  <si>
    <t>turismo@piattelli.com.ar
4790123 fijo bga
261-153535506 cel tmo
confirmar día anterior cant de pax cdo es almuerzo</t>
  </si>
  <si>
    <t>reservas@pulentaestate.com
constanza@pulentaestate.com
cel work 2615076426</t>
  </si>
  <si>
    <t>Agrónomo Facundo Yazlli
Gutierrez 323, Tel. 4200800/3017/3546</t>
  </si>
  <si>
    <t>Verónica Riccitelli</t>
  </si>
  <si>
    <t>veronica@matiasriccitelli.com
cel personal: 153 222 999</t>
  </si>
  <si>
    <t xml:space="preserve">
</t>
  </si>
  <si>
    <t>cecile.adam@entrecielos.com
marina.rivas@entrecielos.com
4983377</t>
  </si>
  <si>
    <t>admin@entrecielos.com
Agustina</t>
  </si>
  <si>
    <t>turismo@bodegarucamalen.com
Vanina</t>
  </si>
  <si>
    <t>Ruta Prov. 89</t>
  </si>
  <si>
    <t>Terrazas de los Andes</t>
  </si>
  <si>
    <t>Mariano Biondolillo
mgbiondolillo@tempusalba.com</t>
  </si>
  <si>
    <t>daniel.delatorre@vinesofmendoza.com
cel Dani 261 6321768</t>
  </si>
  <si>
    <t>San Martin 4871, Luján de Cuyo</t>
  </si>
  <si>
    <t>info@haciendadelplata.com
igonzalez@haciendadelplata.com
te 4960900
155911741 cel Ines Gonzalez</t>
  </si>
  <si>
    <t>contacto@montequieto.com
261.5628282 fijo
261.6917092 cel</t>
  </si>
  <si>
    <t>Ruta 94, km 11, Tunuyán</t>
  </si>
  <si>
    <t>Ruta Nac. 7 (entre calle Costa Flores y Calle Cobos)</t>
  </si>
  <si>
    <t>Nuri / Romina</t>
  </si>
  <si>
    <t>Sonia / Mariana</t>
  </si>
  <si>
    <t>Ruta Provincial 86 Km 6,5 Alto Agrelo, Luján de Cuyo</t>
  </si>
  <si>
    <t>Inés González</t>
  </si>
  <si>
    <t>Lun-Sáb 9:30, 11:30 and 13:00hs</t>
  </si>
  <si>
    <t>Lun-Sáb (Dom con grupo + 4 pax) y feriados</t>
  </si>
  <si>
    <t>tour counter</t>
  </si>
  <si>
    <t># tours</t>
  </si>
  <si>
    <t>#   persons</t>
  </si>
  <si>
    <t>Park Hyatt</t>
  </si>
  <si>
    <t>Go To</t>
  </si>
  <si>
    <t>Masi</t>
  </si>
  <si>
    <r>
      <t xml:space="preserve">Paisaje de Barrancas
Paisaje de Tupungato
Dedicado
</t>
    </r>
    <r>
      <rPr>
        <b/>
        <sz val="10"/>
        <rFont val="Verdana"/>
        <family val="2"/>
      </rPr>
      <t>$150</t>
    </r>
  </si>
  <si>
    <t>Contacto Turismo</t>
  </si>
  <si>
    <t>Back to top</t>
  </si>
  <si>
    <t>How to make the links: Right click the cell under the winery name, for example A25, "Define name", put "Achaval". Right click B2 (Achaval), "Hyperlink",  "Place in this document", select "Achaval", ok. Copy format from another link to B2. Select a linked cell by long-clicking or going there with the arrow keys.</t>
  </si>
  <si>
    <t>Tasting REGULAR</t>
  </si>
  <si>
    <t>Solo Contigo</t>
  </si>
  <si>
    <t>Rosa MB
Loan
Arguentota
Swinto
Espumante Rosé
¡cuando van pax q no degustan cobran igual la visita, al mismo precio!</t>
  </si>
  <si>
    <t>Criollo Asado Lunch
Casa Palmero Chard s/e 2010 
Tierra Callada MB Casa Palmero 2011
Estancia Ancon Cabernet Sauv 2004 Bombal
Año Cero Tempranillo 2010 Altocedro
Punta de Flecha MB 2010 Flecha de los Andes
$170 pp</t>
  </si>
  <si>
    <t>Doña Paula Sauv Blanc Estate 2015
L´Argentine de Malartic Rosé 2015
Casa de Uco Salvaje 2014
Finca Suarez CH 2014
Saint Felicien Semillón Doux 2012
updated 3/8/2016
$600 del 15/11 al 01/03/2016</t>
  </si>
  <si>
    <t>3 vinos Ampora + CH Catalpa que incluyen ellos
updated 27/06/2014
$310 pp + $45 x cada vino q se descorcha</t>
  </si>
  <si>
    <t>Finca Los Nobles Cabernet/Bouschet
Gala 4 CF/MB
Luigi Bosca MB DOC
Luigi Bosca Gerwüstraminer
2-3 pax $300pp / 4 o + pax $220pp</t>
  </si>
  <si>
    <t>Tapiz SB
Tapiz MB
Tapiz ME
Tapiz MB Rosé</t>
  </si>
  <si>
    <t>Viognier Mil Piedras
Sangiovese Mil Piedras
Benvenuto de la Serna BL
Tank Tasting
$50 pp</t>
  </si>
  <si>
    <t>Mariflor SB 2011 Bodega Rolland
Cuvelier Gran Vin 2007 BL
Lindaflor MB</t>
  </si>
  <si>
    <t>Tank tasting (blancos)
Palo Alto MB
Palo Alto Cabernet
Benito A (BL MB, Cab y ME)
Efigenia Extrabrut Espumante
Efigenia se reempl x Coiron Sparkling x momento 
$40pp updated 14/04/2011</t>
  </si>
  <si>
    <t>Altosur SB
Sophenia 2 Mb-CS
Finca Sophenia Reserva Mb
Sophenia Synthesis BL
$140 updated 22/09/15</t>
  </si>
  <si>
    <t>DR TO 2014
DR Bonarda 2013
Cuvée Extra Brut
DR Reserva MB 2013
Gran Dante Bonarda 2011
+ galletas $135 pp</t>
  </si>
  <si>
    <t>Almuerzo Deluxe
Valle Las Acequias TO
Valle Las Acequias Tocai CH
Bonarda Clase A
Rosedal MB o Luis Segundo MB
Entrada: empanadas
U$ 90pp (hasta 3pax) U$ 70pp (+4 pax) updated 03/10/2014</t>
  </si>
  <si>
    <t>TO Reserva
MB Reserva 09
Cabernet Reserva 06
MB Gran Reserva
$55 pp updated 03/07</t>
  </si>
  <si>
    <t xml:space="preserve">TO Premium
MB Gran Reserva
Cabernet Gran Reserva
Trinitá BL
$120pp </t>
  </si>
  <si>
    <t>Tapas o Lunch 5 pasos
TO Reserva
MB Reserva 09
Cabernet Gran Reserva 06
MB Gran Reserva
(Tapas) $160pp - (5 Pasos) $??pp</t>
  </si>
  <si>
    <t>Angélica Zapata CH
Angélica CS
Angélica MB
Luca PN
Nicolás Catena Zapata</t>
  </si>
  <si>
    <t>Tank o Barrel tasting
Zagal- CS 2009
Arriero- MB 2007
Mayoral Gran reserva - MB 2007
$50</t>
  </si>
  <si>
    <t>Gran Guarda MB 2004
Gran Guarda MB 2005
Reserva MB 2009
Espumante
$180 pp</t>
  </si>
  <si>
    <t>Caballero de la Cepa MB Rosé
Gestos Shiraz
Expresiones Reserve (MB/CS)
Paisaje de Barrancas (SY/CS/MB)
$ 40 pp</t>
  </si>
  <si>
    <t xml:space="preserve">Javier Quiroga </t>
  </si>
  <si>
    <r>
      <rPr>
        <b/>
        <sz val="10"/>
        <rFont val="Verdana"/>
        <family val="2"/>
      </rPr>
      <t>$120 pp</t>
    </r>
    <r>
      <rPr>
        <sz val="10"/>
        <rFont val="Verdana"/>
        <family val="2"/>
      </rPr>
      <t xml:space="preserve">
Tank Tasting
505 CH
Esencia BL
Ramanegra MB
Ramanegra Reserva CS</t>
    </r>
  </si>
  <si>
    <r>
      <rPr>
        <b/>
        <sz val="10"/>
        <rFont val="Verdana"/>
        <family val="2"/>
      </rPr>
      <t>$150 pp</t>
    </r>
    <r>
      <rPr>
        <sz val="10"/>
        <rFont val="Verdana"/>
        <family val="2"/>
      </rPr>
      <t xml:space="preserve">
505 CH
Ramanegra Reserva BL
Ramanegra Reserva CS
Single Vineyard Perdriel</t>
    </r>
  </si>
  <si>
    <t>Use ALT-enter for new line within the same cell</t>
  </si>
  <si>
    <r>
      <rPr>
        <b/>
        <sz val="10"/>
        <rFont val="Verdana"/>
        <family val="2"/>
      </rPr>
      <t>???</t>
    </r>
    <r>
      <rPr>
        <sz val="10"/>
        <rFont val="Verdana"/>
        <family val="2"/>
      </rPr>
      <t xml:space="preserve">
Kaiken- Terroir Series TO 2012
Kaiken-  Ultra CH 2011
Kaiken- Ultra CS 09
Viña Montes- Montes Alpha Cabernet Sauv 08
Kaiken- Mai 2008
</t>
    </r>
  </si>
  <si>
    <r>
      <rPr>
        <b/>
        <sz val="10"/>
        <rFont val="Verdana"/>
        <family val="2"/>
      </rPr>
      <t>???</t>
    </r>
    <r>
      <rPr>
        <sz val="10"/>
        <rFont val="Verdana"/>
        <family val="2"/>
      </rPr>
      <t xml:space="preserve">
Yauquén CH 2012
Yauquen MB/CS 2012
Ruca Malén SY 2009
Ruca Malen Reserva PV 2011
Kinién MB 2009
</t>
    </r>
  </si>
  <si>
    <t>upgrade Reserva MB for main course $155 pp</t>
  </si>
  <si>
    <t>TanK Tasting - MB
Elegido
Quieto 2006
Quieto reserva 2006
$56 pp</t>
  </si>
  <si>
    <t>Barrel or tank tasting
The Apple... Bonarda 2012
Single Vineyard MB 2012
República del MB 2012
+ galletas y quesos
$180 pp updated 03/10/2014</t>
  </si>
  <si>
    <t>Recuerdo Torrrontés
The Vines Rosé 2012
Recuerdo MB 2011
Recuerdo Rva Aliado 2011
BLing game
quesos
$80 pp  update 10/12/2013</t>
  </si>
  <si>
    <t>Criollo Asado Lunch:
Recuerdo TO
Recuerdo Rosé
Recuerdo MB 2011 Cosecha Nueva
Numum (MB-CF-ME y SY)
Gimenez Riili Perpetuum Espumante
$180 pp</t>
  </si>
  <si>
    <t>TO Premium
Bonarda Premium
MB S. Vineyard (Serenade o Alizarine)
Alto
Atemporal Sparkling
updated 10/01
$75 pp</t>
  </si>
  <si>
    <t>TO Premium
Atemporal Sparkling - Champ Method
MB Single Vineyard (Alizarine) 
MB Single Vineyard (Temis)
Alto
$150 pp</t>
  </si>
  <si>
    <t>guillermobarbier@MBdeangeles.com
156687686 cel Guille</t>
  </si>
  <si>
    <t>Matervini</t>
  </si>
  <si>
    <t>Cobos 2142, Perdriel, Luján de Cuyo</t>
  </si>
  <si>
    <t>comments</t>
  </si>
  <si>
    <t>Plaza Italia B&amp;B</t>
  </si>
  <si>
    <t>Monte Líbano 1025, Chacras de Coria</t>
  </si>
  <si>
    <t>Florencia Ruiz cc
jmortega@ofournier.com 
cel 0261-154671035
Nadia Harón Sánchez  nharons@yahoo.es 0261-155531510
comex.ofournier@ofournier.com</t>
  </si>
  <si>
    <t>comercialcasarena@gmail.com
(Administración Restaurante)</t>
  </si>
  <si>
    <t>cash/ bank tt</t>
  </si>
  <si>
    <t>Clodomiro Silva s /n° - Vista Flores, Tunuyán</t>
  </si>
  <si>
    <r>
      <rPr>
        <b/>
        <sz val="10"/>
        <rFont val="Verdana"/>
        <family val="2"/>
      </rPr>
      <t xml:space="preserve">U$ 60 pp (pago en pesos)
</t>
    </r>
    <r>
      <rPr>
        <i/>
        <sz val="10"/>
        <rFont val="Verdana"/>
        <family val="2"/>
      </rPr>
      <t>updated 23/02/2017</t>
    </r>
    <r>
      <rPr>
        <sz val="10"/>
        <rFont val="Verdana"/>
        <family val="2"/>
      </rPr>
      <t xml:space="preserve">
Barrel or Tank Tasting
De Ángeles MB
De Ángeles Gran CS 
De Ángeles Gran Corte
+ quesos</t>
    </r>
  </si>
  <si>
    <t xml:space="preserve">constanza@bodegacaelum.com.ar
011-1568196980/0261- 156439564 (Constanza)
turismo@bodegacaelum.com.ar
0261-156992890 cel tmo
herpimentel@hotmail.com 
011-6819 7028 (Si no atiende Coty llamar a Hernán)  </t>
  </si>
  <si>
    <t>Monteviejo</t>
  </si>
  <si>
    <r>
      <rPr>
        <b/>
        <sz val="10"/>
        <rFont val="Verdana"/>
        <family val="2"/>
      </rPr>
      <t>$190 pp</t>
    </r>
    <r>
      <rPr>
        <sz val="10"/>
        <rFont val="Verdana"/>
        <family val="2"/>
      </rPr>
      <t xml:space="preserve">
</t>
    </r>
    <r>
      <rPr>
        <i/>
        <sz val="10"/>
        <rFont val="Verdana"/>
        <family val="2"/>
      </rPr>
      <t>update 14/07/2017</t>
    </r>
    <r>
      <rPr>
        <sz val="10"/>
        <rFont val="Verdana"/>
        <family val="2"/>
      </rPr>
      <t xml:space="preserve">
Melipal MB Rosé
Ikella MB
Melipal MB
Melipal Nazarenas Vineyards MB
             </t>
    </r>
  </si>
  <si>
    <t>Gimena Siracusa, encargada de pagos y cobranzas gsiracusa@aromanoconsultores.com 
Marissa Adelstein, gerente de operaciones
mariela@solocontigowine.com</t>
  </si>
  <si>
    <t>Lu-Sábado</t>
  </si>
  <si>
    <t xml:space="preserve">Casa Pueblo Hostel </t>
  </si>
  <si>
    <t xml:space="preserve">Tibet Guest House </t>
  </si>
  <si>
    <t>Rosell Boher Lodge</t>
  </si>
  <si>
    <t>Trez Wines</t>
  </si>
  <si>
    <t>Cobos 3318, Perdriel, Luján de Cuyo</t>
  </si>
  <si>
    <t>Olascoaga 816</t>
  </si>
  <si>
    <t>Brandsen 1863, Luján de Cuyo</t>
  </si>
  <si>
    <t>Clodomiro Silva, Vista Flores, Tunuyán</t>
  </si>
  <si>
    <t>Lares de Chacras</t>
  </si>
  <si>
    <t>Villa Mansa</t>
  </si>
  <si>
    <r>
      <rPr>
        <b/>
        <sz val="10"/>
        <rFont val="Verdana"/>
        <family val="2"/>
      </rPr>
      <t xml:space="preserve">$930 pp del 01/07 al 31/12/17
</t>
    </r>
    <r>
      <rPr>
        <i/>
        <sz val="10"/>
        <rFont val="Verdana"/>
        <family val="2"/>
      </rPr>
      <t>update 14/07/2017</t>
    </r>
    <r>
      <rPr>
        <sz val="10"/>
        <rFont val="Verdana"/>
        <family val="2"/>
      </rPr>
      <t xml:space="preserve">
Melipal MB Rosé
Ikella MB
Melipal MB
Melipal Nazarenas Vineyards MB
Melipal MB Late Harvest  
añadir Family Signature si es Deluxe 
</t>
    </r>
    <r>
      <rPr>
        <b/>
        <sz val="10"/>
        <rFont val="Verdana"/>
        <family val="2"/>
      </rPr>
      <t xml:space="preserve">$350 menú niño    </t>
    </r>
    <r>
      <rPr>
        <sz val="10"/>
        <rFont val="Verdana"/>
        <family val="2"/>
      </rPr>
      <t xml:space="preserve">          </t>
    </r>
  </si>
  <si>
    <t>Lun-Sáb
Abren findes largos en los que hay muchísimo turismo: navidad y año nuevo, carnaval, semana santa.</t>
  </si>
  <si>
    <t>Juan Manuel Gonzalez (enólogo)
jmgonzalez@MBdeangeles.com
Marcos Mendoza (admin)</t>
  </si>
  <si>
    <t>Esplendor</t>
  </si>
  <si>
    <t>Hostel Internacional</t>
  </si>
  <si>
    <t>Casa Lila</t>
  </si>
  <si>
    <t>Auberge Du Vin</t>
  </si>
  <si>
    <t>Finca Adalgisa</t>
  </si>
  <si>
    <t>Aconcagua</t>
  </si>
  <si>
    <t>AMP</t>
  </si>
  <si>
    <t>Mallorca</t>
  </si>
  <si>
    <t xml:space="preserve">Kitek Hotel Boutique </t>
  </si>
  <si>
    <t>Cordón del Plata</t>
  </si>
  <si>
    <t>Luján de Cuyo B&amp;B</t>
  </si>
  <si>
    <t>Huentala</t>
  </si>
  <si>
    <t xml:space="preserve">Hostel de los Artistas </t>
  </si>
  <si>
    <t>9 de Julio entre Cap.Moyano y Güemes</t>
  </si>
  <si>
    <t>josegimenez@vinacobos.com
Jose Gimenez
cinthiamachuca@vinacobos.com
Cinthia Machuca</t>
  </si>
  <si>
    <t>Posada Borravino</t>
  </si>
  <si>
    <t>Posada Finca Garciarena Agrelo</t>
  </si>
  <si>
    <t>reservas@monteviejo.com.ar
0261-155328126
Diego Vicente dvicente@monteviejo.com.ar</t>
  </si>
  <si>
    <t>Tarifario AMPORA WINE TOURS</t>
  </si>
  <si>
    <t>Small Group Tours (tarifas en US$ pp)</t>
  </si>
  <si>
    <t>min 2 personas</t>
  </si>
  <si>
    <t>net price agency</t>
  </si>
  <si>
    <t>5% or US$10 per person per tour less</t>
  </si>
  <si>
    <t>Uco Valley</t>
  </si>
  <si>
    <t>whichever number is higher</t>
  </si>
  <si>
    <t>Christmas Tour</t>
  </si>
  <si>
    <t>Private Tours (tarifas en US$ pp)</t>
  </si>
  <si>
    <t xml:space="preserve">Lujan de Cuyo </t>
  </si>
  <si>
    <t>2 persons</t>
  </si>
  <si>
    <t>3 persons</t>
  </si>
  <si>
    <t>4 persons</t>
  </si>
  <si>
    <t>5 persons</t>
  </si>
  <si>
    <t>6 persons</t>
  </si>
  <si>
    <t>7 persons</t>
  </si>
  <si>
    <t>8-9 persons</t>
  </si>
  <si>
    <t>10++ persons</t>
  </si>
  <si>
    <t xml:space="preserve">DELUXE </t>
  </si>
  <si>
    <t>Icon Wines</t>
  </si>
  <si>
    <r>
      <rPr>
        <b/>
        <sz val="10"/>
        <color rgb="FF006600"/>
        <rFont val="Arial"/>
        <family val="2"/>
      </rPr>
      <t>niños hasta 2 años:</t>
    </r>
    <r>
      <rPr>
        <b/>
        <sz val="10"/>
        <color indexed="57"/>
        <rFont val="Arial"/>
        <family val="2"/>
      </rPr>
      <t xml:space="preserve"> </t>
    </r>
    <r>
      <rPr>
        <b/>
        <sz val="10"/>
        <rFont val="Arial"/>
        <family val="2"/>
      </rPr>
      <t>sin cargo</t>
    </r>
  </si>
  <si>
    <r>
      <rPr>
        <b/>
        <sz val="10"/>
        <color rgb="FF006600"/>
        <rFont val="Arial"/>
        <family val="2"/>
      </rPr>
      <t>menores 3-16 años:</t>
    </r>
    <r>
      <rPr>
        <b/>
        <sz val="10"/>
        <color indexed="57"/>
        <rFont val="Arial"/>
        <family val="2"/>
      </rPr>
      <t xml:space="preserve"> </t>
    </r>
    <r>
      <rPr>
        <b/>
        <sz val="10"/>
        <rFont val="Arial"/>
        <family val="2"/>
      </rPr>
      <t xml:space="preserve">50% menos que el precio para adultos </t>
    </r>
  </si>
  <si>
    <t xml:space="preserve">Gorilla Hostel </t>
  </si>
  <si>
    <t>Mod Hotels</t>
  </si>
  <si>
    <t>Argentino</t>
  </si>
  <si>
    <t>Bohemia Hotel Boutique</t>
  </si>
  <si>
    <t>Altezza Apart Suites</t>
  </si>
  <si>
    <t>Urbana Suites</t>
  </si>
  <si>
    <t xml:space="preserve">Hostel Suites </t>
  </si>
  <si>
    <t>Abril Hotel Boutique</t>
  </si>
  <si>
    <t>816 Olascoaga B&amp;B</t>
  </si>
  <si>
    <t>Alpasión</t>
  </si>
  <si>
    <t>Chill Inn</t>
  </si>
  <si>
    <t>Posada Cavieres</t>
  </si>
  <si>
    <t>Posada El Encuentro</t>
  </si>
  <si>
    <t xml:space="preserve">Tempus Alba </t>
  </si>
  <si>
    <t>00:35' desde el centro x ruta 40</t>
  </si>
  <si>
    <t>Address</t>
  </si>
  <si>
    <t>Hotels</t>
  </si>
  <si>
    <t>Nutibara</t>
  </si>
  <si>
    <t>Solandes</t>
  </si>
  <si>
    <t>Zamora</t>
  </si>
  <si>
    <t>Millennium Tower Suites</t>
  </si>
  <si>
    <t>Mora Hostel</t>
  </si>
  <si>
    <t>Windmill</t>
  </si>
  <si>
    <t>Carollo</t>
  </si>
  <si>
    <t xml:space="preserve">Belgrano </t>
  </si>
  <si>
    <t>Chile</t>
  </si>
  <si>
    <t xml:space="preserve">San Lorenzo </t>
  </si>
  <si>
    <t xml:space="preserve">Álamo Hostel </t>
  </si>
  <si>
    <t>Pueyrredón 2222, Luján de Cuyo</t>
  </si>
  <si>
    <t xml:space="preserve">Primitivo de la Reta </t>
  </si>
  <si>
    <t xml:space="preserve">Chacras de Coria </t>
  </si>
  <si>
    <t>Carril Perito Moreno 572, Maipú</t>
  </si>
  <si>
    <t>Casa La Galeana</t>
  </si>
  <si>
    <t>El Portal Suites</t>
  </si>
  <si>
    <t>NH Cordillera</t>
  </si>
  <si>
    <t>Casa de Coria</t>
  </si>
  <si>
    <t>Apartamentos Mendoza Premium</t>
  </si>
  <si>
    <t>Eduardo Guarachi administracion.espacio@monteviejo.com.ar</t>
  </si>
  <si>
    <t>Posada Verde Oliva</t>
  </si>
  <si>
    <t>Luna Austral</t>
  </si>
  <si>
    <t xml:space="preserve">  </t>
  </si>
  <si>
    <t>Mario Toso
Cecilia Flores</t>
  </si>
  <si>
    <t>marketing@lunaaustral.com.ar
mtoso@lunaaustral.com.ar
2616252220 (Mario)
261 560 2774 (Ceci)</t>
  </si>
  <si>
    <t>Diego (encargado restaurante)
Luis
Vanesa
Luna</t>
  </si>
  <si>
    <t>Soltigua</t>
  </si>
  <si>
    <t>Urbana Class Hotel</t>
  </si>
  <si>
    <t>Sibila Genolet 
Mariano Biondolillo
José Luis  Biondolillo (enólogo)</t>
  </si>
  <si>
    <t>25 de Mayo 1540</t>
  </si>
  <si>
    <t>Tanino Guest House</t>
  </si>
  <si>
    <t>Finca Fisterra</t>
  </si>
  <si>
    <t>La Vacherie</t>
  </si>
  <si>
    <t>Azcuénaga 2001, Luján de Cuyo</t>
  </si>
  <si>
    <t>Por Ruta 86 - Dentro de un complejo llamado Dragón Back y Lorenzo de Agrelo</t>
  </si>
  <si>
    <t>Ariosto</t>
  </si>
  <si>
    <t>Backpackers</t>
  </si>
  <si>
    <t>Godoy Cruz 212, Mendoza</t>
  </si>
  <si>
    <t xml:space="preserve">Posada Chalet de Bassi </t>
  </si>
  <si>
    <t>Cervantes 1795, Godoy Cruz</t>
  </si>
  <si>
    <t>Montecaseros 2223, Coquimbito, Maipú</t>
  </si>
  <si>
    <t>Espejo Este 3705, Maipú</t>
  </si>
  <si>
    <t xml:space="preserve">Alpasión </t>
  </si>
  <si>
    <t xml:space="preserve">Winehouse Hostal </t>
  </si>
  <si>
    <t>Dakar Hotel</t>
  </si>
  <si>
    <t>Videla Aranda 7685, El Paraíso, Maipú</t>
  </si>
  <si>
    <t>Rincón Vasco</t>
  </si>
  <si>
    <t>Domus 555</t>
  </si>
  <si>
    <t>Emilio Civit antes de llegar a A Maza J.A, Maipú</t>
  </si>
  <si>
    <t xml:space="preserve">Hotel Premium Tower Suites </t>
  </si>
  <si>
    <t>Cóndor Suites</t>
  </si>
  <si>
    <t xml:space="preserve">Villa Viamonte </t>
  </si>
  <si>
    <t>Cobos 10196, Agrelo</t>
  </si>
  <si>
    <t>Roque Sáenz Peña 3531,
Vistalba</t>
  </si>
  <si>
    <t>Quinta &amp; Suites</t>
  </si>
  <si>
    <t>DV CATENA DESIGNATED VINEYARD ADRIANNA MALBEC
DV CATENA DESIGNATED VINEYARD NICASIA MALBEC
DV CATENA DESIGNATED VINEYARD LA PIRAMIDE CABERNET SAUVIGNON
ANGELICA ZAPATA DESIGNATED VINEYARD ADRIANNA CABERNET FRANC
$550 pp updated 28/03/2018</t>
  </si>
  <si>
    <t>Distancia desde ciudad</t>
  </si>
  <si>
    <t>Distancia del lodge a la bodega</t>
  </si>
  <si>
    <r>
      <t xml:space="preserve">Ruta 60 Km 2.5, Pedro Molina s/n, 5517,Maipú - </t>
    </r>
    <r>
      <rPr>
        <i/>
        <sz val="10"/>
        <rFont val="Arial"/>
        <family val="2"/>
      </rPr>
      <t>2min de Bodega Benegas</t>
    </r>
  </si>
  <si>
    <r>
      <t xml:space="preserve">Leonidas Aguirre 90 - </t>
    </r>
    <r>
      <rPr>
        <i/>
        <sz val="10"/>
        <rFont val="Arial"/>
        <family val="2"/>
      </rPr>
      <t>esq Francisco Moyano</t>
    </r>
  </si>
  <si>
    <r>
      <t>Federico Moreno 1570 -</t>
    </r>
    <r>
      <rPr>
        <i/>
        <sz val="10"/>
        <rFont val="Arial"/>
        <family val="2"/>
      </rPr>
      <t xml:space="preserve"> btw Entre Ríos y Salta </t>
    </r>
  </si>
  <si>
    <r>
      <t xml:space="preserve">Martín Zapata 555 - </t>
    </r>
    <r>
      <rPr>
        <i/>
        <sz val="10"/>
        <rFont val="Arial"/>
        <family val="2"/>
      </rPr>
      <t>btw Granaderos y Paso de los Andes</t>
    </r>
  </si>
  <si>
    <r>
      <t xml:space="preserve">Martín Zapata - </t>
    </r>
    <r>
      <rPr>
        <i/>
        <sz val="10"/>
        <rFont val="Arial"/>
        <family val="2"/>
      </rPr>
      <t>btw Tiburcio Benegas y Rodriguez</t>
    </r>
  </si>
  <si>
    <r>
      <t xml:space="preserve">Av. España 343 - </t>
    </r>
    <r>
      <rPr>
        <i/>
        <sz val="10"/>
        <rFont val="Arial"/>
        <family val="2"/>
      </rPr>
      <t>atrás del Poder Judicial</t>
    </r>
  </si>
  <si>
    <r>
      <t xml:space="preserve">Corrientes 213 - </t>
    </r>
    <r>
      <rPr>
        <i/>
        <sz val="10"/>
        <rFont val="Arial"/>
        <family val="2"/>
      </rPr>
      <t xml:space="preserve">btw Salta y Federico Moreno </t>
    </r>
  </si>
  <si>
    <r>
      <t xml:space="preserve">Av España 1512 - </t>
    </r>
    <r>
      <rPr>
        <i/>
        <sz val="10"/>
        <rFont val="Arial"/>
        <family val="2"/>
      </rPr>
      <t>btw Gral Paz y Las Heras</t>
    </r>
  </si>
  <si>
    <r>
      <t xml:space="preserve">Rioja 771 - </t>
    </r>
    <r>
      <rPr>
        <i/>
        <sz val="10"/>
        <rFont val="Arial"/>
        <family val="2"/>
      </rPr>
      <t>btw Don bosco y Pardo</t>
    </r>
  </si>
  <si>
    <r>
      <t xml:space="preserve">Espejo 435 - </t>
    </r>
    <r>
      <rPr>
        <i/>
        <sz val="10"/>
        <rFont val="Arial"/>
        <family val="2"/>
      </rPr>
      <t xml:space="preserve">al lado del Hotel Argentino </t>
    </r>
  </si>
  <si>
    <r>
      <t xml:space="preserve">Av. Perú 1156 - </t>
    </r>
    <r>
      <rPr>
        <i/>
        <sz val="10"/>
        <rFont val="Arial"/>
        <family val="2"/>
      </rPr>
      <t>btw Espejo y Sarmiento</t>
    </r>
  </si>
  <si>
    <r>
      <t xml:space="preserve">Eusebio Blanco 461 </t>
    </r>
    <r>
      <rPr>
        <i/>
        <sz val="10"/>
        <rFont val="Arial"/>
        <family val="2"/>
      </rPr>
      <t>- btw Chile &amp; Mitre</t>
    </r>
  </si>
  <si>
    <r>
      <t xml:space="preserve">Salta 1191 - </t>
    </r>
    <r>
      <rPr>
        <i/>
        <sz val="10"/>
        <rFont val="Arial"/>
        <family val="2"/>
      </rPr>
      <t>btw Catamarca y Garibaldi</t>
    </r>
  </si>
  <si>
    <r>
      <t xml:space="preserve">25 de Mayo - </t>
    </r>
    <r>
      <rPr>
        <i/>
        <sz val="10"/>
        <rFont val="Arial"/>
        <family val="2"/>
      </rPr>
      <t>btw Sarmiento y Rivadavia</t>
    </r>
  </si>
  <si>
    <r>
      <t xml:space="preserve">25 de Mayo 1590 - </t>
    </r>
    <r>
      <rPr>
        <i/>
        <sz val="10"/>
        <rFont val="Arial"/>
        <family val="2"/>
      </rPr>
      <t>esq Gral Paz</t>
    </r>
  </si>
  <si>
    <r>
      <t xml:space="preserve">Gral Paz - </t>
    </r>
    <r>
      <rPr>
        <i/>
        <sz val="10"/>
        <rFont val="Arial"/>
        <family val="2"/>
      </rPr>
      <t>btw Mitre y Patricias</t>
    </r>
  </si>
  <si>
    <r>
      <t xml:space="preserve">Vicente Gil 330 - </t>
    </r>
    <r>
      <rPr>
        <i/>
        <sz val="10"/>
        <rFont val="Arial"/>
        <family val="2"/>
      </rPr>
      <t xml:space="preserve">btw Martinez de Rosas y Olascoaga </t>
    </r>
  </si>
  <si>
    <r>
      <t xml:space="preserve">Olascoaga - </t>
    </r>
    <r>
      <rPr>
        <i/>
        <sz val="10"/>
        <rFont val="Arial"/>
        <family val="2"/>
      </rPr>
      <t>btw Rufino Ortega y Arístides</t>
    </r>
  </si>
  <si>
    <r>
      <t>Av España -</t>
    </r>
    <r>
      <rPr>
        <i/>
        <sz val="10"/>
        <rFont val="Arial"/>
        <family val="2"/>
      </rPr>
      <t xml:space="preserve"> btw Necochea y Gutierrez</t>
    </r>
  </si>
  <si>
    <r>
      <t xml:space="preserve">Av Mitre - </t>
    </r>
    <r>
      <rPr>
        <i/>
        <sz val="10"/>
        <rFont val="Arial"/>
        <family val="2"/>
      </rPr>
      <t>btw Montevideo y San Lorenzo</t>
    </r>
  </si>
  <si>
    <r>
      <t>San Juan 955 -</t>
    </r>
    <r>
      <rPr>
        <i/>
        <sz val="10"/>
        <rFont val="Arial"/>
        <family val="2"/>
      </rPr>
      <t xml:space="preserve"> btw Além y Garibaldi</t>
    </r>
  </si>
  <si>
    <r>
      <t>Av. Mitre -</t>
    </r>
    <r>
      <rPr>
        <i/>
        <sz val="10"/>
        <rFont val="Arial"/>
        <family val="2"/>
      </rPr>
      <t xml:space="preserve"> btw San Lorenzo y Colón</t>
    </r>
  </si>
  <si>
    <r>
      <t xml:space="preserve">J A Roca - </t>
    </r>
    <r>
      <rPr>
        <i/>
        <sz val="10"/>
        <rFont val="Arial"/>
        <family val="2"/>
      </rPr>
      <t>btw Paso de los Andes y Bolougne</t>
    </r>
  </si>
  <si>
    <r>
      <t>Primitivo de la Reta -</t>
    </r>
    <r>
      <rPr>
        <i/>
        <sz val="10"/>
        <rFont val="Arial"/>
        <family val="2"/>
      </rPr>
      <t xml:space="preserve"> al lado del Sheraton </t>
    </r>
  </si>
  <si>
    <r>
      <t xml:space="preserve">Patricias Mendocinas 866 - </t>
    </r>
    <r>
      <rPr>
        <i/>
        <sz val="10"/>
        <rFont val="Arial"/>
        <family val="2"/>
      </rPr>
      <t>btw San Lorenzo y Montevideo</t>
    </r>
  </si>
  <si>
    <r>
      <t xml:space="preserve">Necochea - </t>
    </r>
    <r>
      <rPr>
        <i/>
        <sz val="10"/>
        <rFont val="Arial"/>
        <family val="2"/>
      </rPr>
      <t>btw Perú y Belgrano</t>
    </r>
  </si>
  <si>
    <r>
      <t xml:space="preserve">Ruta Provincial 94, Los Sauces, Valle de Uco - </t>
    </r>
    <r>
      <rPr>
        <i/>
        <sz val="10"/>
        <rFont val="Arial"/>
        <family val="2"/>
      </rPr>
      <t>cerca de The Vines</t>
    </r>
  </si>
  <si>
    <r>
      <t xml:space="preserve">Lavalle 346 - </t>
    </r>
    <r>
      <rPr>
        <i/>
        <sz val="10"/>
        <rFont val="Arial"/>
        <family val="2"/>
      </rPr>
      <t>btw Salta y Federico Moreno</t>
    </r>
  </si>
  <si>
    <r>
      <t xml:space="preserve">Av. España 1581 - </t>
    </r>
    <r>
      <rPr>
        <i/>
        <sz val="10"/>
        <rFont val="Arial"/>
        <family val="2"/>
      </rPr>
      <t>btw Las Heras y Gral Paz</t>
    </r>
  </si>
  <si>
    <t>Amerian Excutive</t>
  </si>
  <si>
    <r>
      <t xml:space="preserve">Montevideo - </t>
    </r>
    <r>
      <rPr>
        <i/>
        <sz val="10"/>
        <rFont val="Arial"/>
        <family val="2"/>
      </rPr>
      <t>btw Perú y 25 de Mayo (frente Plaza Italia)</t>
    </r>
  </si>
  <si>
    <r>
      <t xml:space="preserve">Güemes 456 - </t>
    </r>
    <r>
      <rPr>
        <i/>
        <sz val="10"/>
        <rFont val="Arial"/>
        <family val="2"/>
      </rPr>
      <t>btw Pasteur/Yapeyú y Francisco de la Reta</t>
    </r>
  </si>
  <si>
    <r>
      <t xml:space="preserve">Perú 1055 - </t>
    </r>
    <r>
      <rPr>
        <i/>
        <sz val="10"/>
        <rFont val="Arial"/>
        <family val="2"/>
      </rPr>
      <t>btw Rivadavia y Sarmiento</t>
    </r>
  </si>
  <si>
    <r>
      <t xml:space="preserve">9 de Julio 1539 - </t>
    </r>
    <r>
      <rPr>
        <i/>
        <sz val="10"/>
        <rFont val="Arial"/>
        <family val="2"/>
      </rPr>
      <t>btw Las Heras y Gral Paz</t>
    </r>
  </si>
  <si>
    <r>
      <t xml:space="preserve">Arístides - </t>
    </r>
    <r>
      <rPr>
        <i/>
        <sz val="10"/>
        <rFont val="Arial"/>
        <family val="2"/>
      </rPr>
      <t>btw Olascoaga y Martinez de Rosas</t>
    </r>
  </si>
  <si>
    <r>
      <t xml:space="preserve">Nicolás Avellaneda - </t>
    </r>
    <r>
      <rPr>
        <i/>
        <sz val="10"/>
        <rFont val="Arial"/>
        <family val="2"/>
      </rPr>
      <t>btw Rodriguez y Olascoaga</t>
    </r>
  </si>
  <si>
    <r>
      <t xml:space="preserve">25 de Mayo - </t>
    </r>
    <r>
      <rPr>
        <i/>
        <sz val="10"/>
        <rFont val="Arial"/>
        <family val="2"/>
      </rPr>
      <t>cerca del Parque Cívico</t>
    </r>
  </si>
  <si>
    <r>
      <t xml:space="preserve">San Lorenzo - </t>
    </r>
    <r>
      <rPr>
        <i/>
        <sz val="10"/>
        <rFont val="Arial"/>
        <family val="2"/>
      </rPr>
      <t>frente Plaza Italia</t>
    </r>
  </si>
  <si>
    <r>
      <t xml:space="preserve">Infanta Mercedes San Martín 48, Mendoza </t>
    </r>
    <r>
      <rPr>
        <i/>
        <sz val="10"/>
        <rFont val="Arial"/>
        <family val="2"/>
      </rPr>
      <t>- atrás del correo Argentino</t>
    </r>
  </si>
  <si>
    <r>
      <t xml:space="preserve">Ruta 86 s/n, Tupungato, Valle de Uco - </t>
    </r>
    <r>
      <rPr>
        <i/>
        <sz val="10"/>
        <rFont val="Arial"/>
        <family val="2"/>
      </rPr>
      <t>referencia Huentala Wines/atrás de Domaine</t>
    </r>
  </si>
  <si>
    <r>
      <t>Granaderos 954 -</t>
    </r>
    <r>
      <rPr>
        <i/>
        <sz val="10"/>
        <rFont val="Arial"/>
        <family val="2"/>
      </rPr>
      <t xml:space="preserve"> btw M Zapata y J.A Roca</t>
    </r>
  </si>
  <si>
    <r>
      <t>Justicia 28, Chacras de Coria -</t>
    </r>
    <r>
      <rPr>
        <i/>
        <sz val="10"/>
        <rFont val="Arial"/>
        <family val="2"/>
      </rPr>
      <t>1 cuadra de la Plaza de Chacras</t>
    </r>
  </si>
  <si>
    <r>
      <t xml:space="preserve">Viamonte - Chacras de Coria - </t>
    </r>
    <r>
      <rPr>
        <i/>
        <sz val="10"/>
        <rFont val="Arial"/>
        <family val="2"/>
      </rPr>
      <t>350m de Casa Glebinias</t>
    </r>
  </si>
  <si>
    <r>
      <t xml:space="preserve">Medrano 2272, Chacras de Coria - </t>
    </r>
    <r>
      <rPr>
        <i/>
        <sz val="10"/>
        <rFont val="Arial"/>
        <family val="2"/>
      </rPr>
      <t>350m de Casa La Galeana</t>
    </r>
  </si>
  <si>
    <r>
      <t xml:space="preserve">Medrano (de Oeste a Este) Chacras de Coria - </t>
    </r>
    <r>
      <rPr>
        <i/>
        <sz val="10"/>
        <rFont val="Arial"/>
        <family val="2"/>
      </rPr>
      <t>400m de Casa Glebinias (Espantapájaros Salón por Medrano de Norte a Sur)</t>
    </r>
  </si>
  <si>
    <r>
      <t>Pellegrini 377, San José, Gllén -</t>
    </r>
    <r>
      <rPr>
        <i/>
        <sz val="10"/>
        <rFont val="Arial"/>
        <family val="2"/>
      </rPr>
      <t>frente Plaza San José</t>
    </r>
  </si>
  <si>
    <r>
      <t xml:space="preserve">Cobos, Luján de Cuyo - </t>
    </r>
    <r>
      <rPr>
        <i/>
        <sz val="10"/>
        <rFont val="Arial"/>
        <family val="2"/>
      </rPr>
      <t>después de Ruca</t>
    </r>
  </si>
  <si>
    <r>
      <t xml:space="preserve">Guardia Vieja 1998, Vistalba, Luján de Cuyo - </t>
    </r>
    <r>
      <rPr>
        <i/>
        <sz val="10"/>
        <rFont val="Arial"/>
        <family val="2"/>
      </rPr>
      <t>pasando Nieto Senetiner</t>
    </r>
  </si>
  <si>
    <r>
      <t>Patricias Mendocinas 1532 -</t>
    </r>
    <r>
      <rPr>
        <i/>
        <sz val="10"/>
        <rFont val="Arial"/>
        <family val="2"/>
      </rPr>
      <t xml:space="preserve"> btw Las Heras y Gral. Paz</t>
    </r>
  </si>
  <si>
    <r>
      <t xml:space="preserve">Av. España 948 - </t>
    </r>
    <r>
      <rPr>
        <i/>
        <sz val="10"/>
        <rFont val="Arial"/>
        <family val="2"/>
      </rPr>
      <t>near Kahuak btw Montevideo y Rivadavia</t>
    </r>
  </si>
  <si>
    <r>
      <t xml:space="preserve">Belgrano 1259 - </t>
    </r>
    <r>
      <rPr>
        <i/>
        <sz val="10"/>
        <rFont val="Arial"/>
        <family val="2"/>
      </rPr>
      <t>btw Gutierrez y Espejo</t>
    </r>
  </si>
  <si>
    <r>
      <t xml:space="preserve">Larrea 1266, Chacras de Coria - </t>
    </r>
    <r>
      <rPr>
        <i/>
        <sz val="10"/>
        <rFont val="Arial"/>
        <family val="2"/>
      </rPr>
      <t>near YPF, detrás de Oveja Negra</t>
    </r>
  </si>
  <si>
    <r>
      <t xml:space="preserve">Azcuénaga 1237, Luján de Cuyo - </t>
    </r>
    <r>
      <rPr>
        <i/>
        <sz val="10"/>
        <rFont val="Arial"/>
        <family val="2"/>
      </rPr>
      <t>por el Acceso, pasando entrada Azcuénaga</t>
    </r>
  </si>
  <si>
    <r>
      <t>Federico Moreno 1230 -</t>
    </r>
    <r>
      <rPr>
        <i/>
        <sz val="10"/>
        <rFont val="Arial"/>
        <family val="2"/>
      </rPr>
      <t xml:space="preserve"> btw Lavalle y Catamarca, cerca Sociedad Española/Plaza Sarmiento</t>
    </r>
  </si>
  <si>
    <r>
      <t xml:space="preserve">Rodriguez - </t>
    </r>
    <r>
      <rPr>
        <i/>
        <sz val="10"/>
        <rFont val="Arial"/>
        <family val="2"/>
      </rPr>
      <t>btw Rufino Ortega y Arístides -/ al lado de pastelería Die Oma</t>
    </r>
  </si>
  <si>
    <r>
      <t xml:space="preserve">Av. Las Heras 590 - </t>
    </r>
    <r>
      <rPr>
        <i/>
        <sz val="10"/>
        <rFont val="Arial"/>
        <family val="2"/>
      </rPr>
      <t>arriba del restaurante</t>
    </r>
  </si>
  <si>
    <r>
      <t>Av. Juan B. Justo 626 -</t>
    </r>
    <r>
      <rPr>
        <i/>
        <sz val="10"/>
        <rFont val="Arial"/>
        <family val="2"/>
      </rPr>
      <t xml:space="preserve"> frente a The Nook</t>
    </r>
  </si>
  <si>
    <r>
      <t xml:space="preserve">Luján de Cuyo - </t>
    </r>
    <r>
      <rPr>
        <i/>
        <sz val="10"/>
        <rFont val="Arial"/>
        <family val="2"/>
      </rPr>
      <t>antes de bodega Vistalba</t>
    </r>
  </si>
  <si>
    <r>
      <t xml:space="preserve">Pueyrredón 2026, Chacras de Coria, Luján de Cuyo - </t>
    </r>
    <r>
      <rPr>
        <i/>
        <sz val="10"/>
        <rFont val="Arial"/>
        <family val="2"/>
      </rPr>
      <t>200m de Finca Adalgisa</t>
    </r>
  </si>
  <si>
    <r>
      <rPr>
        <b/>
        <sz val="10"/>
        <rFont val="Verdana"/>
        <family val="2"/>
      </rPr>
      <t xml:space="preserve">$325 pp a partir de 01/02/18 </t>
    </r>
    <r>
      <rPr>
        <sz val="10"/>
        <rFont val="Verdana"/>
        <family val="2"/>
      </rPr>
      <t xml:space="preserve">
</t>
    </r>
    <r>
      <rPr>
        <i/>
        <sz val="10"/>
        <rFont val="Verdana"/>
        <family val="2"/>
      </rPr>
      <t>updated 27/02/2018</t>
    </r>
    <r>
      <rPr>
        <sz val="10"/>
        <rFont val="Verdana"/>
        <family val="2"/>
      </rPr>
      <t xml:space="preserve">
MB Rosé Kaiken
Corte CS - MB - PV 
CS Kaiken Ultra
MB Mai</t>
    </r>
  </si>
  <si>
    <t>Puede recibirnos a las 10hs únicamente ya que cerca del medio día se encarga del restaurante también</t>
  </si>
  <si>
    <t>Mart a Sab 9:30 a 18:30
(temp baja visita a las 13:00 temp alta visita 9:30/11:30)
Dom sólo con reserva 48hs antes y cupo mínimo de pax.</t>
  </si>
  <si>
    <t>8 persons</t>
  </si>
  <si>
    <t>9-10++ persons</t>
  </si>
  <si>
    <t>Marisol 
recepcion@closdechacras.com.ar</t>
  </si>
  <si>
    <r>
      <t xml:space="preserve">turismo@domainebousquet.com
hospitality@domainebousquet.com
02622 480011 fijo bga
155320896 cel tmo
153538180 Marianela (sólo en la semana)
</t>
    </r>
    <r>
      <rPr>
        <b/>
        <sz val="10"/>
        <rFont val="Verdana"/>
        <family val="2"/>
      </rPr>
      <t xml:space="preserve">Restaurante
</t>
    </r>
    <r>
      <rPr>
        <sz val="10"/>
        <rFont val="Verdana"/>
        <family val="2"/>
      </rPr>
      <t xml:space="preserve">cocina@domainebousquet.com
restaurante@domainebousquet.com </t>
    </r>
    <r>
      <rPr>
        <b/>
        <sz val="10"/>
        <rFont val="Verdana"/>
        <family val="2"/>
      </rPr>
      <t>+ el de turismo para confirmar almuerzos</t>
    </r>
  </si>
  <si>
    <t>visita Ampora 9:30 hs</t>
  </si>
  <si>
    <t>Zaina</t>
  </si>
  <si>
    <t>fz@benvenutodelaserna.com
oficina@benvenutodelaserna.com (Claudia ofi Mza)
info@benvenutodelaserna.com cc a Fede para rvas
0261-155379043 cel Ignacio
02622-15406433 cel Federico
02622-499124 fijo bga
0261-155352993 cel bga</t>
  </si>
  <si>
    <t>Estancia Ancón CH
Estancia Ancón MB
Estancia Ancón CS
Gran Reserva de la Familia BL</t>
  </si>
  <si>
    <r>
      <t xml:space="preserve">Federico Zaina (dueño y enólogo)
</t>
    </r>
    <r>
      <rPr>
        <b/>
        <sz val="10"/>
        <color rgb="FFFF0000"/>
        <rFont val="Verdana"/>
        <family val="2"/>
      </rPr>
      <t>reservar a partir de 3/4 pax</t>
    </r>
  </si>
  <si>
    <t>San Martín Hotel</t>
  </si>
  <si>
    <t>Todos los días inclusive los findes a las 12hs</t>
  </si>
  <si>
    <r>
      <rPr>
        <b/>
        <sz val="10"/>
        <rFont val="Verdana"/>
        <family val="2"/>
      </rPr>
      <t xml:space="preserve">$240pp </t>
    </r>
    <r>
      <rPr>
        <b/>
        <sz val="10"/>
        <color rgb="FFFF0000"/>
        <rFont val="Verdana"/>
        <family val="2"/>
      </rPr>
      <t xml:space="preserve">/ $380 pp a partir de 1/10
</t>
    </r>
    <r>
      <rPr>
        <i/>
        <sz val="10"/>
        <color rgb="FFFF0000"/>
        <rFont val="Verdana"/>
        <family val="2"/>
      </rPr>
      <t>updated 20/09/2018</t>
    </r>
    <r>
      <rPr>
        <sz val="10"/>
        <rFont val="Verdana"/>
        <family val="2"/>
      </rPr>
      <t xml:space="preserve">
Vino de Bienvenida (Sauvignon Blanc)
Alpasión Grand Malbec 
Alpasión Grand Carbenet Franc
Alpasión Private Selection
</t>
    </r>
    <r>
      <rPr>
        <i/>
        <sz val="10"/>
        <rFont val="Verdana"/>
        <family val="2"/>
      </rPr>
      <t>updated 18/04/2018</t>
    </r>
    <r>
      <rPr>
        <sz val="10"/>
        <color rgb="FFFF0000"/>
        <rFont val="Verdana"/>
        <family val="2"/>
      </rPr>
      <t xml:space="preserve">
Petit Verdot (sólo para la primera degu - nos gustó!)</t>
    </r>
  </si>
  <si>
    <r>
      <rPr>
        <b/>
        <sz val="10"/>
        <rFont val="Verdana"/>
        <family val="2"/>
      </rPr>
      <t>$1020 pp a partir de 1/10</t>
    </r>
    <r>
      <rPr>
        <sz val="10"/>
        <rFont val="Verdana"/>
        <family val="2"/>
      </rPr>
      <t xml:space="preserve">
</t>
    </r>
    <r>
      <rPr>
        <i/>
        <sz val="10"/>
        <rFont val="Verdana"/>
        <family val="2"/>
      </rPr>
      <t>updated 20/09/2018</t>
    </r>
  </si>
  <si>
    <t>Constanza Pimentel (dueña)
Nuria</t>
  </si>
  <si>
    <t>Hotel</t>
  </si>
  <si>
    <t>US$ 195 - Special tour, no net price</t>
  </si>
  <si>
    <t xml:space="preserve">Pilgrim’s Rest </t>
  </si>
  <si>
    <t>Longone 2577, Chacras de Coria</t>
  </si>
  <si>
    <t>Blue Sky</t>
  </si>
  <si>
    <r>
      <t>Patricias Mendocinas 1200 -</t>
    </r>
    <r>
      <rPr>
        <i/>
        <sz val="10"/>
        <rFont val="Arial"/>
        <family val="2"/>
      </rPr>
      <t xml:space="preserve"> btw espejo y Gutierrez</t>
    </r>
  </si>
  <si>
    <t>Posada Olivar</t>
  </si>
  <si>
    <t>Besares 978, Chacras de Coria</t>
  </si>
  <si>
    <t>Finca La Azul</t>
  </si>
  <si>
    <t>drop off included</t>
  </si>
  <si>
    <t>Emilio Civit 586</t>
  </si>
  <si>
    <t xml:space="preserve">tasting.mendel@gmail.com
524-1621/22 fijo bga
261 2016388 cel </t>
  </si>
  <si>
    <t>Romina Campos &lt;rcampos@chandon.com.ar&gt; ponerla en copia cuando transferimos &gt; en Marzo rebotó su mail, no trabaja más?</t>
  </si>
  <si>
    <r>
      <t xml:space="preserve">visitas@diamandes.com
hospitality@diamandes.com (mail c/c a Beli siempre)
261 156 575472 (turismo)
261 155 525043 (Beli trabajo)
</t>
    </r>
    <r>
      <rPr>
        <b/>
        <sz val="10"/>
        <color rgb="FFFF0000"/>
        <rFont val="Verdana"/>
        <family val="2"/>
      </rPr>
      <t xml:space="preserve">
BAJAR A LA CAVA, ANTES DE O DESPUÉS DE ALMUERZO, SIN GUÍA DE BODEGA, EN LA MEDIDA DE LO POSIBLE</t>
    </r>
  </si>
  <si>
    <r>
      <t xml:space="preserve">Necochea 661 - </t>
    </r>
    <r>
      <rPr>
        <i/>
        <sz val="10"/>
        <rFont val="Arial"/>
        <family val="2"/>
      </rPr>
      <t xml:space="preserve">btw Perú &amp; 25 de Mayo </t>
    </r>
  </si>
  <si>
    <r>
      <t xml:space="preserve">Esperjo 455 - </t>
    </r>
    <r>
      <rPr>
        <i/>
        <sz val="10"/>
        <rFont val="Arial"/>
        <family val="2"/>
      </rPr>
      <t>btw Chile &amp; Mitre</t>
    </r>
  </si>
  <si>
    <t>Posada Paraiso</t>
  </si>
  <si>
    <r>
      <t xml:space="preserve">Emilio Civit 165 - </t>
    </r>
    <r>
      <rPr>
        <i/>
        <sz val="10"/>
        <rFont val="Arial"/>
        <family val="2"/>
      </rPr>
      <t>btw Rodriguez y Tiburcio Benegas</t>
    </r>
  </si>
  <si>
    <t xml:space="preserve">Alcor Hotel </t>
  </si>
  <si>
    <r>
      <t xml:space="preserve">Gral Paz 68 - </t>
    </r>
    <r>
      <rPr>
        <i/>
        <sz val="10"/>
        <rFont val="Arial"/>
        <family val="2"/>
      </rPr>
      <t xml:space="preserve">Esq. 9 de Julio </t>
    </r>
  </si>
  <si>
    <t xml:space="preserve">Punto Urbano </t>
  </si>
  <si>
    <r>
      <t xml:space="preserve">Av. Godoy Cruz 326 - </t>
    </r>
    <r>
      <rPr>
        <i/>
        <sz val="10"/>
        <rFont val="Arial"/>
        <family val="2"/>
      </rPr>
      <t>btw Mitre &amp; Patricias</t>
    </r>
  </si>
  <si>
    <t xml:space="preserve">Gran Hotel Balbi </t>
  </si>
  <si>
    <r>
      <t xml:space="preserve">Av. Las Heras 340 - </t>
    </r>
    <r>
      <rPr>
        <i/>
        <sz val="10"/>
        <rFont val="Arial"/>
        <family val="2"/>
      </rPr>
      <t>btw Mitre &amp; Patricias</t>
    </r>
  </si>
  <si>
    <t>Fuente Mayor Ciudad</t>
  </si>
  <si>
    <r>
      <t xml:space="preserve">Espejo 565 - </t>
    </r>
    <r>
      <rPr>
        <i/>
        <sz val="10"/>
        <rFont val="Arial"/>
        <family val="2"/>
      </rPr>
      <t>btw 25 de Mayo &amp; Chile</t>
    </r>
  </si>
  <si>
    <t xml:space="preserve">Reina Victoria </t>
  </si>
  <si>
    <r>
      <t xml:space="preserve">San Juan 1127 - btw </t>
    </r>
    <r>
      <rPr>
        <i/>
        <sz val="10"/>
        <rFont val="Arial"/>
        <family val="2"/>
      </rPr>
      <t>Garibaldi &amp; Catamarca</t>
    </r>
  </si>
  <si>
    <t xml:space="preserve">Cervantes Hotel </t>
  </si>
  <si>
    <r>
      <t xml:space="preserve">Amigorena 65 - </t>
    </r>
    <r>
      <rPr>
        <i/>
        <sz val="10"/>
        <rFont val="Arial"/>
        <family val="2"/>
      </rPr>
      <t>diagonal al ACA</t>
    </r>
  </si>
  <si>
    <t>Lagares Hostel</t>
  </si>
  <si>
    <t>Lao Hostel</t>
  </si>
  <si>
    <t>Confluencia Hotel</t>
  </si>
  <si>
    <t>Crillón Hotel</t>
  </si>
  <si>
    <t>Provincial Hotel</t>
  </si>
  <si>
    <t>Apart Hotel Xumec</t>
  </si>
  <si>
    <t>Av. Las Heras 402 - Esq Mitre</t>
  </si>
  <si>
    <t xml:space="preserve">Montañas Azules </t>
  </si>
  <si>
    <r>
      <t xml:space="preserve">Perú 1290 - </t>
    </r>
    <r>
      <rPr>
        <i/>
        <sz val="10"/>
        <rFont val="Arial"/>
        <family val="2"/>
      </rPr>
      <t>btw Espejo y Gutierrez</t>
    </r>
  </si>
  <si>
    <t xml:space="preserve">Irish Hotel </t>
  </si>
  <si>
    <r>
      <t xml:space="preserve">Mitre 1456 - </t>
    </r>
    <r>
      <rPr>
        <i/>
        <sz val="10"/>
        <rFont val="Arial"/>
        <family val="2"/>
      </rPr>
      <t>Necohcea &amp; Las Heras</t>
    </r>
  </si>
  <si>
    <t>Alexander Hotel</t>
  </si>
  <si>
    <r>
      <t xml:space="preserve">Patricias Mendocinas 1602 - </t>
    </r>
    <r>
      <rPr>
        <i/>
        <sz val="10"/>
        <rFont val="Arial"/>
        <family val="2"/>
      </rPr>
      <t>btw Mitre y Patricias</t>
    </r>
  </si>
  <si>
    <t>Bari Hotel</t>
  </si>
  <si>
    <r>
      <t xml:space="preserve">Acceso Este Lateral Norte 308, San José - </t>
    </r>
    <r>
      <rPr>
        <i/>
        <sz val="10"/>
        <rFont val="Arial"/>
        <family val="2"/>
      </rPr>
      <t xml:space="preserve">detrás de la terminal </t>
    </r>
  </si>
  <si>
    <t>BarHouse Hostel</t>
  </si>
  <si>
    <r>
      <t xml:space="preserve">San Lorenzo 19 - </t>
    </r>
    <r>
      <rPr>
        <i/>
        <sz val="10"/>
        <rFont val="Arial"/>
        <family val="2"/>
      </rPr>
      <t>a 1 cuadra de Plaza España</t>
    </r>
  </si>
  <si>
    <t xml:space="preserve">Estación Mendoza </t>
  </si>
  <si>
    <r>
      <rPr>
        <sz val="10"/>
        <rFont val="Arial"/>
        <family val="2"/>
      </rPr>
      <t xml:space="preserve">Primitivo de la Reta 547 </t>
    </r>
    <r>
      <rPr>
        <i/>
        <sz val="10"/>
        <rFont val="Arial"/>
        <family val="2"/>
      </rPr>
      <t>- cerca de Rondeau</t>
    </r>
  </si>
  <si>
    <t xml:space="preserve">Campo Base Youth Hostel </t>
  </si>
  <si>
    <r>
      <rPr>
        <sz val="10"/>
        <rFont val="Arial"/>
        <family val="2"/>
      </rPr>
      <t xml:space="preserve">Mitre 946 - </t>
    </r>
    <r>
      <rPr>
        <i/>
        <sz val="10"/>
        <rFont val="Arial"/>
        <family val="2"/>
      </rPr>
      <t>btw Montevideo y Rivadavia</t>
    </r>
  </si>
  <si>
    <t>Plan Rokama 586</t>
  </si>
  <si>
    <t xml:space="preserve">0261-154545582 Walter
wbressia@ciudad.com.ar
0261-154539817 Marita
Matias Dellacasa en copia cuando se realizan transferencias (encargado de administración): adm@bressiabodega.com
</t>
  </si>
  <si>
    <t>Lun-Vie (Sábado preguntar)</t>
  </si>
  <si>
    <t>LODGE</t>
  </si>
  <si>
    <t>DRIVER</t>
  </si>
  <si>
    <t>Casa de Huéspedes GR</t>
  </si>
  <si>
    <t>Finca Garciarena</t>
  </si>
  <si>
    <t>LOCATION</t>
  </si>
  <si>
    <t>The Vines</t>
  </si>
  <si>
    <t>Oscar - sin cargo</t>
  </si>
  <si>
    <r>
      <rPr>
        <sz val="10"/>
        <color rgb="FFFF0000"/>
        <rFont val="Arial"/>
        <family val="2"/>
      </rPr>
      <t>Andeluna/</t>
    </r>
    <r>
      <rPr>
        <sz val="10"/>
        <rFont val="Arial"/>
        <family val="2"/>
      </rPr>
      <t>Domaine</t>
    </r>
  </si>
  <si>
    <t xml:space="preserve">¿seguiremos yendo a Andeluna? </t>
  </si>
  <si>
    <r>
      <t xml:space="preserve">Oscar - sin cargo
</t>
    </r>
    <r>
      <rPr>
        <sz val="10"/>
        <color rgb="FFFF0000"/>
        <rFont val="Arial"/>
        <family val="2"/>
      </rPr>
      <t>Jorge - $ ???</t>
    </r>
  </si>
  <si>
    <r>
      <rPr>
        <sz val="10"/>
        <color rgb="FFFF0000"/>
        <rFont val="Arial"/>
        <family val="2"/>
      </rPr>
      <t>Andeluna</t>
    </r>
    <r>
      <rPr>
        <sz val="10"/>
        <rFont val="Arial"/>
        <family val="2"/>
      </rPr>
      <t>/Domaine
The Vines (30 min)</t>
    </r>
  </si>
  <si>
    <t>Diamandes (20 min)</t>
  </si>
  <si>
    <t>Tupungato, pasando Andeluna</t>
  </si>
  <si>
    <t>Los Sauces, Tunuyán
Cerca de The Vines</t>
  </si>
  <si>
    <t xml:space="preserve"> Pasando Alpasión de Este a Oeste </t>
  </si>
  <si>
    <t>Bodega GR en Tunuyán</t>
  </si>
  <si>
    <t>Gualtallary, pasanado Tupungato Winelands</t>
  </si>
  <si>
    <t>Agrelo</t>
  </si>
  <si>
    <t>Conquimbito, Maipú</t>
  </si>
  <si>
    <t>Andeluna
Diamandes (20 min)</t>
  </si>
  <si>
    <t>UCO</t>
  </si>
  <si>
    <t>Diamandes (15 min)</t>
  </si>
  <si>
    <r>
      <rPr>
        <sz val="10"/>
        <rFont val="Arial"/>
        <family val="2"/>
      </rPr>
      <t>Jorge</t>
    </r>
    <r>
      <rPr>
        <sz val="10"/>
        <color rgb="FFFF0000"/>
        <rFont val="Arial"/>
        <family val="2"/>
      </rPr>
      <t xml:space="preserve"> $ ???</t>
    </r>
  </si>
  <si>
    <r>
      <rPr>
        <sz val="10"/>
        <rFont val="Arial"/>
        <family val="2"/>
      </rPr>
      <t>Jorge</t>
    </r>
    <r>
      <rPr>
        <sz val="10"/>
        <color rgb="FFFF0000"/>
        <rFont val="Arial"/>
        <family val="2"/>
      </rPr>
      <t xml:space="preserve"> $ 900 -21/4
</t>
    </r>
    <r>
      <rPr>
        <sz val="10"/>
        <rFont val="Arial"/>
        <family val="2"/>
      </rPr>
      <t>Jorge</t>
    </r>
    <r>
      <rPr>
        <sz val="10"/>
        <color rgb="FFFF0000"/>
        <rFont val="Arial"/>
        <family val="2"/>
      </rPr>
      <t xml:space="preserve">  $ ???</t>
    </r>
  </si>
  <si>
    <r>
      <rPr>
        <sz val="10"/>
        <rFont val="Arial"/>
        <family val="2"/>
      </rPr>
      <t>Jorge</t>
    </r>
    <r>
      <rPr>
        <sz val="10"/>
        <color rgb="FFFF0000"/>
        <rFont val="Arial"/>
        <family val="2"/>
      </rPr>
      <t xml:space="preserve">  $ ???</t>
    </r>
  </si>
  <si>
    <r>
      <rPr>
        <sz val="10"/>
        <rFont val="Arial"/>
        <family val="2"/>
      </rPr>
      <t>Jorge</t>
    </r>
    <r>
      <rPr>
        <sz val="10"/>
        <color rgb="FFFF0000"/>
        <rFont val="Arial"/>
        <family val="2"/>
      </rPr>
      <t xml:space="preserve"> $ 900 </t>
    </r>
  </si>
  <si>
    <r>
      <t xml:space="preserve">Auberge Du Vin
</t>
    </r>
    <r>
      <rPr>
        <b/>
        <sz val="10"/>
        <color rgb="FFFF0000"/>
        <rFont val="Arial"/>
        <family val="2"/>
      </rPr>
      <t>PRIVATE</t>
    </r>
  </si>
  <si>
    <t>Domaine (16min)</t>
  </si>
  <si>
    <t>Domaine (27 min)</t>
  </si>
  <si>
    <t>Claudio $ ???</t>
  </si>
  <si>
    <t>Diamandes (1 hora)</t>
  </si>
  <si>
    <t>Claudio</t>
  </si>
  <si>
    <t xml:space="preserve">Corredor del Oeste - Lodge - Entrada Ugarteche (40km) </t>
  </si>
  <si>
    <t>1st WINERY/meeting point</t>
  </si>
  <si>
    <t>3rd WINERY/meeting point</t>
  </si>
  <si>
    <t>Claudio $ 750 ?</t>
  </si>
  <si>
    <t xml:space="preserve"> Entrada Ugarteche - Lodge - Corredor del Oeste (40km) </t>
  </si>
  <si>
    <t>Rondeau - Posada- Bodega Benegas (30km)</t>
  </si>
  <si>
    <t>Oscar - $ 390</t>
  </si>
  <si>
    <t>TOURS</t>
  </si>
  <si>
    <t>1-13 pasajeros</t>
  </si>
  <si>
    <t>Luján o Maipú 4 bodegas</t>
  </si>
  <si>
    <t>Maipú con Zuccardi</t>
  </si>
  <si>
    <t>Luján y Maipú con Agostino</t>
  </si>
  <si>
    <t>Luján y Maipú con Zuccardi</t>
  </si>
  <si>
    <t>City tour 1/2 dia</t>
  </si>
  <si>
    <t>EXTRAS con TOUR*</t>
  </si>
  <si>
    <t>TRANSFERS</t>
  </si>
  <si>
    <t>Aeropuerto - Hotel Maipú</t>
  </si>
  <si>
    <t>Aeropuerto - Cavas Wine Lodge</t>
  </si>
  <si>
    <t>Aeropuerto - Ancón/Atamisque</t>
  </si>
  <si>
    <t>Aeropuerto - Salentein/Alpasión</t>
  </si>
  <si>
    <t>Terminal - Hotel Centro</t>
  </si>
  <si>
    <t>Centro/Terminal - Hotel Chacras</t>
  </si>
  <si>
    <t>Centro/Terminal - Hotel Maipú</t>
  </si>
  <si>
    <t>Centro/Terminal - Cavas Wine Lodge</t>
  </si>
  <si>
    <t>Cabalgata ida y vuelta a Maipú (La Guatana)</t>
  </si>
  <si>
    <t>Cabalgata ida y vuelta a Luján (Las Lechuzas)</t>
  </si>
  <si>
    <t xml:space="preserve">Alta Montaña hasta Mirador de Aconcagua </t>
  </si>
  <si>
    <t>Alta Montaña hasta Mirador de Aconcagua c/ Cerro 7 Colores</t>
  </si>
  <si>
    <t>Teatro Frank Romero Day - Fiesta de la Vendimia</t>
  </si>
  <si>
    <t>Mendoza - Cacheuta - Mendoza</t>
  </si>
  <si>
    <t>CENA</t>
  </si>
  <si>
    <t>Bodegas de Luján de Cuyo</t>
  </si>
  <si>
    <t>Bodegas de Maipú</t>
  </si>
  <si>
    <t>Valle de Uco largo</t>
  </si>
  <si>
    <t>Valle de Uco mediano</t>
  </si>
  <si>
    <t>Valle de Uco corto</t>
  </si>
  <si>
    <t>Valle de Uco Atamisque</t>
  </si>
  <si>
    <t>Restaurant Centro</t>
  </si>
  <si>
    <t>Cavas-Ciudad-Cavas ida y vuelta</t>
  </si>
  <si>
    <t>Tarifas Claudio</t>
  </si>
  <si>
    <t>Aeropuerto - Centro</t>
  </si>
  <si>
    <t>Aeropuerto - Vistalba</t>
  </si>
  <si>
    <t>Centro - Chacras de Coria</t>
  </si>
  <si>
    <t>Centro - Vistalba</t>
  </si>
  <si>
    <t>Centro - Cavas Wine Lodge</t>
  </si>
  <si>
    <t>Postales del Plata</t>
  </si>
  <si>
    <t xml:space="preserve"> Jorge - $ ???</t>
  </si>
  <si>
    <t>The Vines (10 min)</t>
  </si>
  <si>
    <r>
      <t xml:space="preserve"> </t>
    </r>
    <r>
      <rPr>
        <sz val="10"/>
        <color rgb="FFFF0000"/>
        <rFont val="Arial"/>
        <family val="2"/>
      </rPr>
      <t>Jorge - $ ???</t>
    </r>
  </si>
  <si>
    <t xml:space="preserve">Tunuyán </t>
  </si>
  <si>
    <t xml:space="preserve">La Morada </t>
  </si>
  <si>
    <t>Diamandes (20 Min)</t>
  </si>
  <si>
    <t>Jorge - $ ???</t>
  </si>
  <si>
    <t>Colonia Las Rosas, Tunuyán</t>
  </si>
  <si>
    <t>Familia Blanco</t>
  </si>
  <si>
    <t>Vanessa Provinzano
(Turismo &amp; Hospitality)</t>
  </si>
  <si>
    <t>Almuerzo en Bodega ida y vuelta con espera (Vistalba y Lagarde)</t>
  </si>
  <si>
    <t>Almuerzo en Bodega ida y vuelta con espera (Agrelo)</t>
  </si>
  <si>
    <t>1/2 Día Sin Almuerzo Lujan o Maipú (solo 2 bodegas)</t>
  </si>
  <si>
    <t>Tour de 2 Bodegas de Lujan o Maipú con Almuerzo</t>
  </si>
  <si>
    <t>Tour de 3 Bodegas de Lujan de Cuyo o Maipú con Almuerzo</t>
  </si>
  <si>
    <t>Tour de 4 Bodegas de Lujan de Cuyo o Maipú con Almuerzo</t>
  </si>
  <si>
    <t>Tour de Valle de Uco corto solo hasta Salentein</t>
  </si>
  <si>
    <t>Tour de Valle de Uco Largo</t>
  </si>
  <si>
    <t>Aeropuerto - Ibis / Intercontinental</t>
  </si>
  <si>
    <t>Aeropuerto - Chacras de Coria</t>
  </si>
  <si>
    <t>Aeropuerto - Cavas Wine Lodge</t>
  </si>
  <si>
    <t>Aeropuerto - Hotel en Tunuyan hasta Salentein</t>
  </si>
  <si>
    <t>Aeropuerto - The Vines of Mendoza - Alpasion - GR</t>
  </si>
  <si>
    <t>Centro - Terminal</t>
  </si>
  <si>
    <t>Centro - Ibis / Intercontinental</t>
  </si>
  <si>
    <t>Centro - Hotel en Tunuyan hasta Salentein</t>
  </si>
  <si>
    <t>Centro - The Vines of Mendoza - Alpasion - GR</t>
  </si>
  <si>
    <t>Matías Topia
Marcelo Flores (Reservas)</t>
  </si>
  <si>
    <t xml:space="preserve">tasting@alpasion.com
experencia@alpasion.com.ar (Marcelo)
2622 15 306331 Mati
261 3202999
2615711554 Marcelo
</t>
  </si>
  <si>
    <t>Luciano Montana (facturación)
lmontana@matervini.com
+54 9 261 6949661</t>
  </si>
  <si>
    <r>
      <rPr>
        <b/>
        <sz val="10"/>
        <rFont val="Verdana"/>
        <family val="2"/>
      </rPr>
      <t xml:space="preserve">$500 pp
</t>
    </r>
    <r>
      <rPr>
        <i/>
        <sz val="10"/>
        <rFont val="Verdana"/>
        <family val="2"/>
      </rPr>
      <t>updated 15/07/2019</t>
    </r>
    <r>
      <rPr>
        <sz val="10"/>
        <rFont val="Verdana"/>
        <family val="2"/>
      </rPr>
      <t xml:space="preserve">
Blanco de Malbec
Canalla Blend
Judas Malbec 2015
Barrabas Cab Franc 2017
Maldito Malbec 2013-2014-2015
</t>
    </r>
    <r>
      <rPr>
        <i/>
        <sz val="10"/>
        <rFont val="Verdana"/>
        <family val="2"/>
      </rPr>
      <t>updated 15/07/2019</t>
    </r>
  </si>
  <si>
    <t>Zuccardi - Piedra Infinita</t>
  </si>
  <si>
    <t>Zuccardi</t>
  </si>
  <si>
    <t xml:space="preserve">Ignacio Hoyos
Federico Zaina
</t>
  </si>
  <si>
    <t xml:space="preserve">
</t>
  </si>
  <si>
    <t xml:space="preserve">experiencia@gimenezriili.com
federico@gimenezriili.com
0261 4987863 fijo oficina
261-3470392 cel tmo
261 6317105 cel Fede </t>
  </si>
  <si>
    <r>
      <t xml:space="preserve">info@bodegamelipal.com
reservas@bodegamelipal.com
santamaria@bodegamelipal.com
4790202/ int 18 fijo bga
153689780 cel tmo
152019975 cel Mariana
</t>
    </r>
    <r>
      <rPr>
        <b/>
        <sz val="10"/>
        <rFont val="Verdana"/>
        <family val="2"/>
      </rPr>
      <t xml:space="preserve">Achaval Ferrer/Melipal
</t>
    </r>
    <r>
      <rPr>
        <sz val="10"/>
        <rFont val="Verdana"/>
        <family val="2"/>
      </rPr>
      <t>261 3388699
winery@achaval-ferrer ???</t>
    </r>
  </si>
  <si>
    <t>Huarpe Riglos</t>
  </si>
  <si>
    <r>
      <t xml:space="preserve">nuestros horarios </t>
    </r>
    <r>
      <rPr>
        <b/>
        <sz val="10"/>
        <rFont val="Verdana"/>
        <family val="2"/>
      </rPr>
      <t>9:30</t>
    </r>
    <r>
      <rPr>
        <sz val="10"/>
        <rFont val="Verdana"/>
        <family val="2"/>
      </rPr>
      <t xml:space="preserve"> y </t>
    </r>
    <r>
      <rPr>
        <b/>
        <sz val="10"/>
        <rFont val="Verdana"/>
        <family val="2"/>
      </rPr>
      <t>11:30hs</t>
    </r>
  </si>
  <si>
    <t>ao@wht.com.ar
261 6132565 cel Ale</t>
  </si>
  <si>
    <r>
      <rPr>
        <b/>
        <sz val="10"/>
        <color rgb="FFFF0000"/>
        <rFont val="Verdana"/>
        <family val="2"/>
      </rPr>
      <t>$ ??? pp</t>
    </r>
    <r>
      <rPr>
        <sz val="10"/>
        <color rgb="FFFF0000"/>
        <rFont val="Verdana"/>
        <family val="2"/>
      </rPr>
      <t xml:space="preserve">
Tank/Barrel Tasting ???
Tayamente Sauvignon Blanc  vino de bienvenida)
Huarpe Terroir Agrelo y Huarpe Terroir Gualtallary 
El Blend Gran Malbec de Huarpe
Riglos Blend ???
</t>
    </r>
    <r>
      <rPr>
        <i/>
        <sz val="10"/>
        <color rgb="FFFF0000"/>
        <rFont val="Verdana"/>
        <family val="2"/>
      </rPr>
      <t>+ Aceite de oliva ???</t>
    </r>
    <r>
      <rPr>
        <sz val="10"/>
        <color rgb="FFFF0000"/>
        <rFont val="Verdana"/>
        <family val="2"/>
      </rPr>
      <t xml:space="preserve"> </t>
    </r>
  </si>
  <si>
    <t>De Lun-Vie (Sábado solo con consulta previa)</t>
  </si>
  <si>
    <t>turismo@closdechacras.com.ar
reservas@closdechacras.com.ar
florencia@closdechacras.com.ar
4961285 / 4961425 / 4960321 fijo bga (104)
261 3690850 &gt; cel turismo para reservas</t>
  </si>
  <si>
    <r>
      <rPr>
        <b/>
        <sz val="10"/>
        <rFont val="Verdana"/>
        <family val="2"/>
      </rPr>
      <t>$1785 + iva pp hasta 10/2019</t>
    </r>
    <r>
      <rPr>
        <sz val="10"/>
        <rFont val="Verdana"/>
        <family val="2"/>
      </rPr>
      <t xml:space="preserve">
</t>
    </r>
    <r>
      <rPr>
        <i/>
        <sz val="10"/>
        <rFont val="Verdana"/>
        <family val="2"/>
      </rPr>
      <t>updated 03/10/2019</t>
    </r>
    <r>
      <rPr>
        <sz val="10"/>
        <rFont val="Verdana"/>
        <family val="2"/>
      </rPr>
      <t xml:space="preserve">
BL CH + SB
Naoki Single Vineyard MB
Lauren Single Vineyard CF
Jamilla Single Vineyard MB
Owen Single Vineyard CS
Sparkling Brut Nature Single Vineyard
</t>
    </r>
    <r>
      <rPr>
        <i/>
        <sz val="10"/>
        <rFont val="Verdana"/>
        <family val="2"/>
      </rPr>
      <t>updated 04/10</t>
    </r>
  </si>
  <si>
    <t>Viña Alicia</t>
  </si>
  <si>
    <r>
      <rPr>
        <b/>
        <sz val="10"/>
        <rFont val="Verdana"/>
        <family val="2"/>
      </rPr>
      <t>$850 pp</t>
    </r>
    <r>
      <rPr>
        <sz val="10"/>
        <rFont val="Verdana"/>
        <family val="2"/>
      </rPr>
      <t xml:space="preserve">
</t>
    </r>
    <r>
      <rPr>
        <i/>
        <sz val="10"/>
        <rFont val="Verdana"/>
        <family val="2"/>
      </rPr>
      <t xml:space="preserve">updated 15/10/2019
</t>
    </r>
    <r>
      <rPr>
        <sz val="10"/>
        <rFont val="Verdana"/>
        <family val="2"/>
      </rPr>
      <t xml:space="preserve">*Tank Tasting
*Tiara Blend 2017 (Riesling, Albariño y Savagnin)
*Colección de Familia Nebbiolo 2013
*Colección de Familia Brote Negro Malbec 2014
*Colección de Familia Cuarzo Petit Verdot 2010
</t>
    </r>
    <r>
      <rPr>
        <i/>
        <sz val="10"/>
        <rFont val="Verdana"/>
        <family val="2"/>
      </rPr>
      <t>+ crackers y frutos secos
updated 15/10/2019</t>
    </r>
  </si>
  <si>
    <t>Celi
Gera Tisera</t>
  </si>
  <si>
    <t>turismo@vinaalicia.com
Cel personal Celi 261-3021082
Cel personal Gera 261-5463342</t>
  </si>
  <si>
    <r>
      <t>Agus Vela</t>
    </r>
    <r>
      <rPr>
        <sz val="10"/>
        <rFont val="Verdana"/>
        <family val="2"/>
      </rPr>
      <t xml:space="preserve"> (Restó)</t>
    </r>
    <r>
      <rPr>
        <b/>
        <sz val="10"/>
        <rFont val="Verdana"/>
        <family val="2"/>
      </rPr>
      <t xml:space="preserve">
Ramiro Figueroa, </t>
    </r>
    <r>
      <rPr>
        <sz val="10"/>
        <rFont val="Verdana"/>
        <family val="2"/>
      </rPr>
      <t>encargado de Restaurante</t>
    </r>
  </si>
  <si>
    <t>restaurante@casarena.com
0261-153356896 cel personal
agustina@casarena.com
Agus Vela
0261-3041090 / 0261-6967848 tmo
0261-156919732 &gt; Restaurante</t>
  </si>
  <si>
    <t>Cepas Elegidas</t>
  </si>
  <si>
    <r>
      <t xml:space="preserve">turismo@vicentinfw.com
0261 5620361 int 101
</t>
    </r>
    <r>
      <rPr>
        <i/>
        <sz val="10"/>
        <rFont val="Verdana"/>
        <family val="2"/>
      </rPr>
      <t>updated 30/5/2019</t>
    </r>
  </si>
  <si>
    <r>
      <rPr>
        <b/>
        <sz val="10"/>
        <rFont val="Verdana"/>
        <family val="2"/>
      </rPr>
      <t xml:space="preserve">US$ 120 en total (Cepas Elegidas Experience)
</t>
    </r>
    <r>
      <rPr>
        <i/>
        <sz val="10"/>
        <rFont val="Verdana"/>
        <family val="2"/>
      </rPr>
      <t>04/11/2019</t>
    </r>
    <r>
      <rPr>
        <b/>
        <sz val="10"/>
        <rFont val="Verdana"/>
        <family val="2"/>
      </rPr>
      <t xml:space="preserve">
</t>
    </r>
    <r>
      <rPr>
        <sz val="10"/>
        <rFont val="Verdana"/>
        <family val="2"/>
      </rPr>
      <t xml:space="preserve">*Barrel tasting
*Con Tacto MB-CS 2010, 11 meses en barrica
*Salsipuedes MB 2015, 30 meses en barrica
*Suono MB-CS-CF-PV 2011, 28 meses en barrica
*Cinq Syrah-MB-CS-CF-PV 2013, 28 meses en barrica
*Brennan Firth Malbec Drummond 2011, 28 meses en barrica
</t>
    </r>
    <r>
      <rPr>
        <i/>
        <sz val="10"/>
        <rFont val="Verdana"/>
        <family val="2"/>
      </rPr>
      <t>+ frutos secos y homemade crackers
04/11/2019</t>
    </r>
  </si>
  <si>
    <t>Yanet Maida
(Director of Tourism and Sommelier)
Brennan Firth enólogo</t>
  </si>
  <si>
    <t>11.00/11:30 hs</t>
  </si>
  <si>
    <t>winery@cepaselegidas.com
Cel Yanet 01159333798</t>
  </si>
  <si>
    <r>
      <rPr>
        <b/>
        <sz val="10"/>
        <rFont val="Verdana"/>
        <family val="2"/>
      </rPr>
      <t>$ 1100 pp a partir de 12/2016</t>
    </r>
    <r>
      <rPr>
        <sz val="10"/>
        <rFont val="Verdana"/>
        <family val="2"/>
      </rPr>
      <t xml:space="preserve">
out</t>
    </r>
    <r>
      <rPr>
        <i/>
        <sz val="10"/>
        <rFont val="Verdana"/>
        <family val="2"/>
      </rPr>
      <t>dated</t>
    </r>
    <r>
      <rPr>
        <sz val="10"/>
        <rFont val="Verdana"/>
        <family val="2"/>
      </rPr>
      <t xml:space="preserve">
</t>
    </r>
    <r>
      <rPr>
        <u/>
        <sz val="10"/>
        <rFont val="Verdana"/>
        <family val="2"/>
      </rPr>
      <t>Almuerzo Deluxe</t>
    </r>
    <r>
      <rPr>
        <sz val="10"/>
        <rFont val="Verdana"/>
        <family val="2"/>
      </rPr>
      <t xml:space="preserve">
Yauquén TO
2 vinos Ruca Malen (CH 2015 &amp; SY 2014)
2 vinos Kinien (MB 2012 &amp; MB Don Raúl 2012)
Ruca Malen Brut</t>
    </r>
  </si>
  <si>
    <r>
      <rPr>
        <b/>
        <sz val="10"/>
        <rFont val="Verdana"/>
        <family val="2"/>
      </rPr>
      <t>$3145 pp de 11/11-31/12/19</t>
    </r>
    <r>
      <rPr>
        <sz val="10"/>
        <rFont val="Verdana"/>
        <family val="2"/>
      </rPr>
      <t xml:space="preserve">
</t>
    </r>
    <r>
      <rPr>
        <i/>
        <sz val="10"/>
        <rFont val="Verdana"/>
        <family val="2"/>
      </rPr>
      <t>updated 11/11/2019</t>
    </r>
    <r>
      <rPr>
        <sz val="10"/>
        <rFont val="Verdana"/>
        <family val="2"/>
      </rPr>
      <t xml:space="preserve">
Ruca Malen Terroir Series CH 2017
Ruca Malen Brut
Ruca Malen Malbec 2018
Ruca Malen Terroir Series CS 2016
Kinien MB 2013 / Kinien CS 2014
Infusión Ruca Malen CH 2017
</t>
    </r>
    <r>
      <rPr>
        <i/>
        <sz val="10"/>
        <rFont val="Verdana"/>
        <family val="2"/>
      </rPr>
      <t>updated 02/09/2019</t>
    </r>
    <r>
      <rPr>
        <sz val="10"/>
        <rFont val="Verdana"/>
        <family val="2"/>
      </rPr>
      <t xml:space="preserve"> 
</t>
    </r>
    <r>
      <rPr>
        <sz val="10"/>
        <color rgb="FFFF0000"/>
        <rFont val="Verdana"/>
        <family val="2"/>
      </rPr>
      <t>(menú infantil $960)</t>
    </r>
  </si>
  <si>
    <t>Cheval des Andes</t>
  </si>
  <si>
    <t>Lu-Vie 9:15 - 15:00</t>
  </si>
  <si>
    <t>Dario Furlan, ing agrón &gt; dfurlan@cheval-des-andes.com.ar
Lise Cahuzac &gt; lcahuzac@cheval-des-andes.com.ar</t>
  </si>
  <si>
    <t xml:space="preserve">Charles y Darío cuando no está Charles
</t>
  </si>
  <si>
    <t>Thames y Cochabamba s/n – Perdriel - Luján de Cuyo</t>
  </si>
  <si>
    <t>Tramos Sumados a Full Day</t>
  </si>
  <si>
    <r>
      <t xml:space="preserve">Distancia Bga a Lodge </t>
    </r>
    <r>
      <rPr>
        <b/>
        <sz val="11"/>
        <color theme="1"/>
        <rFont val="Calibri"/>
        <family val="2"/>
        <scheme val="minor"/>
      </rPr>
      <t xml:space="preserve">x km </t>
    </r>
  </si>
  <si>
    <t>extra Luján y Maipú (16km desvío, centro-AMP o AMP-centro)</t>
  </si>
  <si>
    <t>Tramos Centro-Lodge-Primera Bga o al revés</t>
  </si>
  <si>
    <t>Distancia desde Plaza Indep. menos 1km</t>
  </si>
  <si>
    <t>Precio del km para el resto de los transfers</t>
  </si>
  <si>
    <t>La Escarcha</t>
  </si>
  <si>
    <t>Finca
 La Escarcha</t>
  </si>
  <si>
    <t>9:30 horas SIEMPRE (No conviene hacer Michel Rolland + Finca La Escarcha)</t>
  </si>
  <si>
    <r>
      <rPr>
        <b/>
        <sz val="10"/>
        <rFont val="Verdana"/>
        <family val="2"/>
      </rPr>
      <t>US$ 55 pp &gt; 2 ó 3 pax
US$ 35 pp &gt; de 4 a 6 pax
US$ 25 pp &gt; de 7 a 10 pax</t>
    </r>
    <r>
      <rPr>
        <sz val="10"/>
        <rFont val="Verdana"/>
        <family val="2"/>
      </rPr>
      <t xml:space="preserve">
</t>
    </r>
    <r>
      <rPr>
        <i/>
        <sz val="10"/>
        <rFont val="Verdana"/>
        <family val="2"/>
      </rPr>
      <t>18/12/2019</t>
    </r>
    <r>
      <rPr>
        <sz val="10"/>
        <rFont val="Verdana"/>
        <family val="2"/>
      </rPr>
      <t xml:space="preserve">
*Encubierto Blend de Blancs
*Encubierto Viognier
*Entrelíneas Syrah
*Entrelíneas Malbec
*Verso Perverso
+ 2/3 tipos de quesos + pan o galletas
</t>
    </r>
    <r>
      <rPr>
        <i/>
        <sz val="10"/>
        <rFont val="Verdana"/>
        <family val="2"/>
      </rPr>
      <t>18/12/2019</t>
    </r>
  </si>
  <si>
    <t>Calle San Martín de Agrelo, Luján de Cuyo (a la vuelta de Bressia), portón negro como entrada
(black gate with a green fabric over route 15)</t>
  </si>
  <si>
    <t>Del control de Zapata son 7 km hacia Tupungato.
Hay un cartel sobre la ruta para ingresar por Calle Campanaro.</t>
  </si>
  <si>
    <t>Santiago Reta (dueño)</t>
  </si>
  <si>
    <t>sreta@fincalaescarcha.com.ar
261 6137138</t>
  </si>
  <si>
    <t>Bodega Rolland</t>
  </si>
  <si>
    <t>turismo@bodegarolland.com
+549 261 5050002</t>
  </si>
  <si>
    <r>
      <rPr>
        <b/>
        <sz val="10"/>
        <color rgb="FFFF0000"/>
        <rFont val="Verdana"/>
        <family val="2"/>
      </rPr>
      <t>De Lu - Lu
siempre a las 12:00</t>
    </r>
    <r>
      <rPr>
        <sz val="10"/>
        <rFont val="Verdana"/>
        <family val="2"/>
      </rPr>
      <t xml:space="preserve"> 
(la degustación sura 2 horas, pero están cerca de Diamandes)</t>
    </r>
  </si>
  <si>
    <t>Connie Aguilar
Vico, Marilén</t>
  </si>
  <si>
    <r>
      <t xml:space="preserve">Lu-Lu
</t>
    </r>
    <r>
      <rPr>
        <b/>
        <sz val="10"/>
        <color rgb="FFFF0000"/>
        <rFont val="Verdana"/>
        <family val="2"/>
      </rPr>
      <t>la primera visita los Lunes es a las 10:30 am</t>
    </r>
  </si>
  <si>
    <r>
      <rPr>
        <b/>
        <sz val="10"/>
        <rFont val="Verdana"/>
        <family val="2"/>
      </rPr>
      <t>$3300 pp en base a 2-5 personas
$16.500 total por grupos entre 6 y 16 personas</t>
    </r>
    <r>
      <rPr>
        <i/>
        <sz val="10"/>
        <rFont val="Verdana"/>
        <family val="2"/>
      </rPr>
      <t xml:space="preserve">
27/02/2020</t>
    </r>
    <r>
      <rPr>
        <sz val="10"/>
        <rFont val="Verdana"/>
        <family val="2"/>
      </rPr>
      <t xml:space="preserve">
*Cheval des Andes 2014 ó 2015
*Cheval des Andes 2016
*Cheval des Andes de añada más antigua (2010 ó 2012)
</t>
    </r>
    <r>
      <rPr>
        <i/>
        <sz val="10"/>
        <rFont val="Verdana"/>
        <family val="2"/>
      </rPr>
      <t>+frutos secos o crackers</t>
    </r>
    <r>
      <rPr>
        <sz val="10"/>
        <rFont val="Verdana"/>
        <family val="2"/>
      </rPr>
      <t xml:space="preserve">
</t>
    </r>
    <r>
      <rPr>
        <i/>
        <sz val="10"/>
        <rFont val="Verdana"/>
        <family val="2"/>
      </rPr>
      <t>15/11/2019</t>
    </r>
  </si>
  <si>
    <t>*los pax se pueden llevar los vinos de la degustación.
*pago en efectivo. El día de cada visita esperamos la cotización de cierre del BN y sacamos punto medio entre "compra" y "venta" de dicho día.</t>
  </si>
  <si>
    <t>*el día de cada visita esperamos la cotización de cierre del BN y sacamos punto medio entre "compra" y "venta" de dicho día.
*tope de USD25 de descuento si compran USD250 o más</t>
  </si>
  <si>
    <t>*entregar recibo, no fc</t>
  </si>
  <si>
    <r>
      <rPr>
        <b/>
        <sz val="10"/>
        <rFont val="Verdana"/>
        <family val="2"/>
      </rPr>
      <t>$480 pp</t>
    </r>
    <r>
      <rPr>
        <sz val="10"/>
        <rFont val="Verdana"/>
        <family val="2"/>
      </rPr>
      <t xml:space="preserve"> </t>
    </r>
    <r>
      <rPr>
        <b/>
        <sz val="10"/>
        <rFont val="Verdana"/>
        <family val="2"/>
      </rPr>
      <t xml:space="preserve">a partir de 01/2019
</t>
    </r>
    <r>
      <rPr>
        <b/>
        <sz val="10"/>
        <color rgb="FFFF0000"/>
        <rFont val="Verdana"/>
        <family val="2"/>
      </rPr>
      <t xml:space="preserve">$1000 pp a partir de 02/2020
</t>
    </r>
    <r>
      <rPr>
        <i/>
        <sz val="10"/>
        <rFont val="Verdana"/>
        <family val="2"/>
      </rPr>
      <t>updated 11/02/2020</t>
    </r>
    <r>
      <rPr>
        <sz val="10"/>
        <rFont val="Verdana"/>
        <family val="2"/>
      </rPr>
      <t xml:space="preserve">
Primera Amante CH 2018
Primera Amante MB 2016
Affaire MB 2016
Colección BL 2016
tabla de quesos
</t>
    </r>
    <r>
      <rPr>
        <i/>
        <sz val="10"/>
        <rFont val="Verdana"/>
        <family val="2"/>
      </rPr>
      <t xml:space="preserve">updated 13/11/2019
</t>
    </r>
  </si>
  <si>
    <t>Name</t>
  </si>
  <si>
    <t xml:space="preserve">Tour details </t>
  </si>
  <si>
    <t xml:space="preserve">turismo@familiacassone.com.ar
fcassone@familiacassone.com.ar 
152401181 cel Fede
261 7155733 tmo
</t>
  </si>
  <si>
    <t>Federico Gimenez Riilli 
Jesse</t>
  </si>
  <si>
    <t>Durigutti</t>
  </si>
  <si>
    <t>mendoza@bodegarucamalen.com
Mariafernanda.Vila@molinos.com.ar
4138909 tel bodega
261 4541236 cel tmo</t>
  </si>
  <si>
    <t>Fernanda Vila (Responsable de Hospitaliad de las bodegas)
Santiago Pizarro (encargado de hospitalidad - Ruca)</t>
  </si>
  <si>
    <t>Lu-Lu
10-11-12hs</t>
  </si>
  <si>
    <t>Almuerzos</t>
  </si>
  <si>
    <t xml:space="preserve">Federico Cassone
Sofía Montes
(Turismo) 
</t>
  </si>
  <si>
    <t>Lun-Sáb
9:30 y 11:30hs</t>
  </si>
  <si>
    <t>Lun a Sáb 9:30 y 11:30 hs
Ma a Vie se podría a las 13hs</t>
  </si>
  <si>
    <t>Lun a Dom y feriados 
9 a 18hs</t>
  </si>
  <si>
    <t>Chandon</t>
  </si>
  <si>
    <t>Ma a Dom
Visitas: 9:30, 11 y 12:30hs</t>
  </si>
  <si>
    <t>Restó abierto de Lun a Lun</t>
  </si>
  <si>
    <r>
      <rPr>
        <b/>
        <sz val="10"/>
        <color rgb="FFFF0000"/>
        <rFont val="Verdana"/>
        <family val="2"/>
      </rPr>
      <t xml:space="preserve">$250 pp </t>
    </r>
    <r>
      <rPr>
        <sz val="10"/>
        <color rgb="FFFF0000"/>
        <rFont val="Verdana"/>
        <family val="2"/>
      </rPr>
      <t xml:space="preserve">
</t>
    </r>
    <r>
      <rPr>
        <i/>
        <sz val="10"/>
        <color rgb="FFFF0000"/>
        <rFont val="Verdana"/>
        <family val="2"/>
      </rPr>
      <t xml:space="preserve">updated 11/07/2018
</t>
    </r>
    <r>
      <rPr>
        <sz val="10"/>
        <color rgb="FFFF0000"/>
        <rFont val="Verdana"/>
        <family val="2"/>
      </rPr>
      <t>Tank Tasting
Oak Selection Bonarda
Gran Reserva Malbec (blend de terroir de fincas antiguas, 18 meses de crianza)
Icono Malbec (finca de 112 años, crianza de 24 meses)</t>
    </r>
    <r>
      <rPr>
        <i/>
        <sz val="10"/>
        <color rgb="FFFF0000"/>
        <rFont val="Verdana"/>
        <family val="2"/>
      </rPr>
      <t xml:space="preserve">
</t>
    </r>
    <r>
      <rPr>
        <sz val="10"/>
        <color rgb="FFFF0000"/>
        <rFont val="Verdana"/>
        <family val="2"/>
      </rPr>
      <t xml:space="preserve">+ degustación de Aceite de Oliva propio y pancitos </t>
    </r>
    <r>
      <rPr>
        <i/>
        <sz val="10"/>
        <color rgb="FFFF0000"/>
        <rFont val="Verdana"/>
        <family val="2"/>
      </rPr>
      <t xml:space="preserve">
updated 11/07/2018</t>
    </r>
  </si>
  <si>
    <t xml:space="preserve">Dueños: Andrea, 
Martín (enólogo) y Nicolás
</t>
  </si>
  <si>
    <t xml:space="preserve">turismo@viamontewinery.com
2613347637 cel bodega
261 5502851 cel Nicolás personal
2615869177 cel 
</t>
  </si>
  <si>
    <r>
      <rPr>
        <b/>
        <sz val="10"/>
        <rFont val="Verdana"/>
        <family val="2"/>
      </rPr>
      <t>Visitas</t>
    </r>
    <r>
      <rPr>
        <sz val="10"/>
        <rFont val="Verdana"/>
        <family val="2"/>
      </rPr>
      <t xml:space="preserve">
Lun a Dom 9:30 y 11hs 
</t>
    </r>
    <r>
      <rPr>
        <b/>
        <sz val="10"/>
        <rFont val="Verdana"/>
        <family val="2"/>
      </rPr>
      <t xml:space="preserve">Restó - Osadía de Crear </t>
    </r>
    <r>
      <rPr>
        <sz val="10"/>
        <rFont val="Verdana"/>
        <family val="2"/>
      </rPr>
      <t xml:space="preserve">
Lun a Dom al mediodía</t>
    </r>
  </si>
  <si>
    <t>Lun a Dom y feriados 
Visitas 9:30 y 11hs</t>
  </si>
  <si>
    <t>Lun a Sáb 9:30 y 11:30hs
podemos pedir algo especial</t>
  </si>
  <si>
    <t xml:space="preserve">Mariela Ilardo
Marissa Adelstein (Director of Operations)
</t>
  </si>
  <si>
    <t xml:space="preserve">mariela@solocontigowine.com    Cel de Mariela: 2613217777
hospitality@solocontigowine.com
</t>
  </si>
  <si>
    <t xml:space="preserve">turismo@grupolanavarra.com
5247861 int 33-36
0261-153023491 cel tmo
0261-6395849 cel Florencia
-----------------------------
</t>
  </si>
  <si>
    <t>Facturación</t>
  </si>
  <si>
    <t>pago a mes vencido
15 días para cancelar la cuenta.</t>
  </si>
  <si>
    <t>Visitas deben estar pre-pagadas.
En caso de cancelar con 24hs de anticipación, queda a cuenta para la próx rva.</t>
  </si>
  <si>
    <t xml:space="preserve">
No Ccte, se paga a más tardar el día de la visita.</t>
  </si>
  <si>
    <t>Lun a Vie
10 y 12hs</t>
  </si>
  <si>
    <r>
      <t xml:space="preserve">visitasbodega@atamisque.com
jq@atamisque.com
</t>
    </r>
    <r>
      <rPr>
        <sz val="10"/>
        <color rgb="FFFF0000"/>
        <rFont val="Verdana"/>
        <family val="2"/>
      </rPr>
      <t xml:space="preserve">joamora24@gmail.com </t>
    </r>
    <r>
      <rPr>
        <sz val="10"/>
        <rFont val="Verdana"/>
        <family val="2"/>
      </rPr>
      <t xml:space="preserve">
0261-155181786 cel bodega  
0261-156991143 (finde y feriados)
02622 487071 (fijo bga, casi nunca funciona)                                       para confirmar: cel bodega o Javi personal 261-5720135 y el de "findes y feriados"
visitasbodega@atamisque.com</t>
    </r>
  </si>
  <si>
    <t>No más Ccte.</t>
  </si>
  <si>
    <r>
      <rPr>
        <b/>
        <sz val="10"/>
        <color rgb="FFFF0000"/>
        <rFont val="Verdana"/>
        <family val="2"/>
      </rPr>
      <t xml:space="preserve">$1100 pp iva incluido hasta 03/2020
</t>
    </r>
    <r>
      <rPr>
        <i/>
        <sz val="10"/>
        <color rgb="FFFF0000"/>
        <rFont val="Verdana"/>
        <family val="2"/>
      </rPr>
      <t>updated 03/2020</t>
    </r>
    <r>
      <rPr>
        <b/>
        <sz val="10"/>
        <rFont val="Verdana"/>
        <family val="2"/>
      </rPr>
      <t xml:space="preserve">
</t>
    </r>
    <r>
      <rPr>
        <sz val="10"/>
        <rFont val="Verdana"/>
        <family val="2"/>
      </rPr>
      <t>Bressia Lágrima Canela
Monteagrelo Cabernet Franc
Bressia Piel Negra
Bressia Profundo
Bressia Conjuro
Se acompañan con almendras, nueces, pasas y grisines más una tabla variada de quesos</t>
    </r>
  </si>
  <si>
    <r>
      <t xml:space="preserve">turismo@bressiabodega.com
info@bressiabodega.com
</t>
    </r>
    <r>
      <rPr>
        <sz val="10"/>
        <color rgb="FFFF0000"/>
        <rFont val="Verdana"/>
        <family val="2"/>
      </rPr>
      <t xml:space="preserve">5249161 fijo bga
4393860 fijo oficina
</t>
    </r>
    <r>
      <rPr>
        <sz val="10"/>
        <rFont val="Verdana"/>
        <family val="2"/>
      </rPr>
      <t>0261-154539817 cel Marita</t>
    </r>
    <r>
      <rPr>
        <sz val="10"/>
        <color rgb="FFFF0000"/>
        <rFont val="Verdana"/>
        <family val="2"/>
      </rPr>
      <t xml:space="preserve">
</t>
    </r>
    <r>
      <rPr>
        <sz val="10"/>
        <rFont val="Verdana"/>
        <family val="2"/>
      </rPr>
      <t>261 4531182 (cel)</t>
    </r>
  </si>
  <si>
    <r>
      <t xml:space="preserve">Lun-Vie de 10 a 15hs
Sáb de 10 a 13:30hs
</t>
    </r>
    <r>
      <rPr>
        <b/>
        <sz val="10"/>
        <color rgb="FFFF0000"/>
        <rFont val="Verdana"/>
        <family val="2"/>
      </rPr>
      <t>RECIBEN A BUS VITIVINÍCOLA?</t>
    </r>
  </si>
  <si>
    <t>Lun a Vie
10, 11:30 y 15:30hs
Sáb y feriados
9:30 y 11:30hs</t>
  </si>
  <si>
    <t>CCte a 30 dia Banco Galicia</t>
  </si>
  <si>
    <t>Ezequiel
Laura Araya
Deya</t>
  </si>
  <si>
    <t>Sauvignon Blanc 2020
Malbec 2020
Cabernet Sauvignon 2020
Reserva 2018
Gran Reserva  directo de barrica</t>
  </si>
  <si>
    <r>
      <t xml:space="preserve">Ma a Dom
</t>
    </r>
    <r>
      <rPr>
        <b/>
        <sz val="10"/>
        <rFont val="Verdana"/>
        <family val="2"/>
      </rPr>
      <t>Restó</t>
    </r>
    <r>
      <rPr>
        <sz val="10"/>
        <rFont val="Verdana"/>
        <family val="2"/>
      </rPr>
      <t xml:space="preserve"> de 12.30hs hasta 14:30hs.
</t>
    </r>
    <r>
      <rPr>
        <b/>
        <sz val="10"/>
        <rFont val="Verdana"/>
        <family val="2"/>
      </rPr>
      <t>Visitas</t>
    </r>
    <r>
      <rPr>
        <sz val="10"/>
        <rFont val="Verdana"/>
        <family val="2"/>
      </rPr>
      <t xml:space="preserve"> 10:30 hs,  11:30 hs y 17:00 hs</t>
    </r>
  </si>
  <si>
    <r>
      <t xml:space="preserve">menú de 5 pasos
</t>
    </r>
    <r>
      <rPr>
        <b/>
        <sz val="10"/>
        <rFont val="Verdana"/>
        <family val="2"/>
      </rPr>
      <t>opciones para vegetarianos, celíacos e intolerantes a la lactosa.</t>
    </r>
  </si>
  <si>
    <t xml:space="preserve">lauraaraya@bodegalaazul.com
criollofadel@hotmail.com
cel Ezequiel 02622-15675788
-----------------------------
2622-603443 (Resto - What’sApp)
administracion@bodegalaazul.com
</t>
  </si>
  <si>
    <r>
      <t xml:space="preserve">Mar-Dom 10:00, 11:30, 15:30 (último sujeto a dispo) 
</t>
    </r>
    <r>
      <rPr>
        <b/>
        <sz val="10"/>
        <color rgb="FFFF0000"/>
        <rFont val="Verdana"/>
        <family val="2"/>
      </rPr>
      <t>Restó 2 horarios de rva: Mar-Dom 12:30 y 14:00hs</t>
    </r>
    <r>
      <rPr>
        <sz val="10"/>
        <rFont val="Verdana"/>
        <family val="2"/>
      </rPr>
      <t xml:space="preserve"> </t>
    </r>
    <r>
      <rPr>
        <b/>
        <sz val="10"/>
        <color rgb="FFFF0000"/>
        <rFont val="Verdana"/>
        <family val="2"/>
      </rPr>
      <t xml:space="preserve">
LUNES CERRADO
</t>
    </r>
  </si>
  <si>
    <t>PAGO POR ADELANTADO PARA TENER 15%</t>
  </si>
  <si>
    <t xml:space="preserve">Lun-Sáb
visitas 9:30 y 11:30hs
</t>
  </si>
  <si>
    <t>Lu-Lu 
Visitas 
10, 11:30hs 
Ampora 12:00hs</t>
  </si>
  <si>
    <t>Marita Bressia
Eliana Cinquegrano
Franco Perez
(turismo y hospitalidad)</t>
  </si>
  <si>
    <r>
      <rPr>
        <b/>
        <sz val="10"/>
        <color theme="1"/>
        <rFont val="Verdana"/>
        <family val="2"/>
      </rPr>
      <t xml:space="preserve">$1600 pp
</t>
    </r>
    <r>
      <rPr>
        <i/>
        <sz val="10"/>
        <color theme="1"/>
        <rFont val="Verdana"/>
        <family val="2"/>
      </rPr>
      <t>updated 30/09/2021</t>
    </r>
    <r>
      <rPr>
        <i/>
        <sz val="10"/>
        <rFont val="Verdana"/>
        <family val="2"/>
      </rPr>
      <t xml:space="preserve">
</t>
    </r>
    <r>
      <rPr>
        <sz val="10"/>
        <rFont val="Verdana"/>
        <family val="2"/>
      </rPr>
      <t xml:space="preserve">Sylvestra- opción TO, SB, Rosado de PN, según dispo
Bressia Lágrima Canela (CH-SE)
Montegarelo CF - aun que puede ser MB, CS, SY según dispo
Bressia Profundo
+ tabla de quesos
</t>
    </r>
    <r>
      <rPr>
        <i/>
        <sz val="10"/>
        <rFont val="Verdana"/>
        <family val="2"/>
      </rPr>
      <t>updated 30/09/2021</t>
    </r>
  </si>
  <si>
    <r>
      <rPr>
        <b/>
        <sz val="10"/>
        <color rgb="FFFF0000"/>
        <rFont val="Verdana"/>
        <family val="2"/>
      </rPr>
      <t>$270 pp</t>
    </r>
    <r>
      <rPr>
        <sz val="10"/>
        <color rgb="FFFF0000"/>
        <rFont val="Verdana"/>
        <family val="2"/>
      </rPr>
      <t xml:space="preserve">
</t>
    </r>
    <r>
      <rPr>
        <i/>
        <sz val="10"/>
        <color rgb="FFFF0000"/>
        <rFont val="Verdana"/>
        <family val="2"/>
      </rPr>
      <t>updated 18/09/14</t>
    </r>
    <r>
      <rPr>
        <sz val="10"/>
        <color rgb="FFFF0000"/>
        <rFont val="Verdana"/>
        <family val="2"/>
      </rPr>
      <t xml:space="preserve">
Tank &amp; Barrel Tasting
Buenos Hermanos TO 2012
Buenos Hermanos MB 2011
Padres Dedicados CF 2013
Gran Familia MB 2012</t>
    </r>
  </si>
  <si>
    <t>Rolland</t>
  </si>
  <si>
    <t>Casarena</t>
  </si>
  <si>
    <t>Aeropuerto - Hotel Centro x tramo</t>
  </si>
  <si>
    <t>Aeropuerto - Hotel Chacras x tramo</t>
  </si>
  <si>
    <t>Traslado a Estancia Alejandra c/bodegas  x el día</t>
  </si>
  <si>
    <t>cerrado los Martes</t>
  </si>
  <si>
    <t>PayPal / Zelle</t>
  </si>
  <si>
    <t>aixa@corazondelsol.com</t>
  </si>
  <si>
    <t>info@corazondelsol.com</t>
  </si>
  <si>
    <t>visitas@diamandes.com</t>
  </si>
  <si>
    <t xml:space="preserve">hospitality@diamandes.com </t>
  </si>
  <si>
    <t>turismo@domainebousquet.com</t>
  </si>
  <si>
    <t>hospitality@domainebousquet.com</t>
  </si>
  <si>
    <t>cocina@domainebousquet.com</t>
  </si>
  <si>
    <t>restaurante@domainebousquet.com</t>
  </si>
  <si>
    <t>experiencia@gimenezriili.com</t>
  </si>
  <si>
    <t>federico@gimenezriili.com</t>
  </si>
  <si>
    <t>reservas@monteviejo.com.ar</t>
  </si>
  <si>
    <t>dvicente@monteviejo.com.ar</t>
  </si>
  <si>
    <t>flzaina@yahoo.com.ar</t>
  </si>
  <si>
    <t>lewineexperience@gmail.com</t>
  </si>
  <si>
    <t>visitas@karimmussi.com</t>
  </si>
  <si>
    <t>edi@karimmussi.com</t>
  </si>
  <si>
    <t>constanza@bodegacaelum.com.ar</t>
  </si>
  <si>
    <t>turismo@bodegacaelum.com.ar</t>
  </si>
  <si>
    <t>centrodevisitas@chandon.com.ar</t>
  </si>
  <si>
    <t>banchieta@chandon.com.ar</t>
  </si>
  <si>
    <t>turismo@closdechacras.com.ar</t>
  </si>
  <si>
    <t>reservas@closdechacras.com.ar</t>
  </si>
  <si>
    <t>florencia@closdechacras.com.ar</t>
  </si>
  <si>
    <t>hospitality@vinacobos.com</t>
  </si>
  <si>
    <t>pablobustos@vinacobos.com</t>
  </si>
  <si>
    <t>info@bodegacruzat.com</t>
  </si>
  <si>
    <t>decero@decero.com</t>
  </si>
  <si>
    <t>Carolina.cortinez@decero.com</t>
  </si>
  <si>
    <t>turismo@sbwines.com.ar</t>
  </si>
  <si>
    <t>turismo@familiacassone.com.ar</t>
  </si>
  <si>
    <t xml:space="preserve">fcassone@familiacassone.com.ar </t>
  </si>
  <si>
    <t>turismo@lagarde.com.ar</t>
  </si>
  <si>
    <t>evelina.leiva@lagarde.com.ar</t>
  </si>
  <si>
    <t>turismo@matervini.com</t>
  </si>
  <si>
    <t>tasting.mendel@gmail.com</t>
  </si>
  <si>
    <t>reservas@pulentaestate.com</t>
  </si>
  <si>
    <t>constanza@pulentaestate.com</t>
  </si>
  <si>
    <t>turismo@bodegavistalba.com</t>
  </si>
  <si>
    <t>ckirkwood@bodegavistalba.com</t>
  </si>
  <si>
    <t>bodega@tempusalba.com</t>
  </si>
  <si>
    <t>sgenolet@tempusalba.com</t>
  </si>
  <si>
    <t>turismo@sbwines.com.ar
261 6626754 (whatsapp rvas)
--------------------
4989200 fijo bga 
2615524059 Carolina Campo
ccampo@sbwines.com.ar</t>
  </si>
  <si>
    <r>
      <t xml:space="preserve">Hoteles retirados </t>
    </r>
    <r>
      <rPr>
        <i/>
        <sz val="11"/>
        <rFont val="Calibri"/>
        <family val="2"/>
        <scheme val="minor"/>
      </rPr>
      <t>(Luján / Maipú / Valle de Uco)</t>
    </r>
  </si>
  <si>
    <t>Ariel Caligoli
acaligoli.gr@gmail.com
Sebastián (logística)
logistica@gimenezriili.com</t>
  </si>
  <si>
    <t>Tour de 3 Bodegas Maipú y Luján (Deluxe) con Almuerzo</t>
  </si>
  <si>
    <t>Maal</t>
  </si>
  <si>
    <t>MAAL wines</t>
  </si>
  <si>
    <t>Pje de la Reta 975, Las Compuertas, Luján de Cuyo</t>
  </si>
  <si>
    <t>Piedra Negra</t>
  </si>
  <si>
    <t>Piedra Negra
(Lurton)</t>
  </si>
  <si>
    <t>10hs factible que nos puedan recibir s/problemas
12hs también se puede</t>
  </si>
  <si>
    <r>
      <t xml:space="preserve">2622-530021 (Agustín)
alodi@bodegapiedranegra.com
visitas@bodegapiedranegra.com </t>
    </r>
    <r>
      <rPr>
        <b/>
        <sz val="10"/>
        <rFont val="Verdana"/>
        <family val="2"/>
      </rPr>
      <t>y copia a Agustín</t>
    </r>
    <r>
      <rPr>
        <sz val="10"/>
        <rFont val="Verdana"/>
        <family val="2"/>
      </rPr>
      <t xml:space="preserve">
2614 54-8556 (Consuelo - reservas) </t>
    </r>
    <r>
      <rPr>
        <b/>
        <sz val="10"/>
        <rFont val="Verdana"/>
        <family val="2"/>
      </rPr>
      <t>o Agustín</t>
    </r>
  </si>
  <si>
    <t>Finca Bandini</t>
  </si>
  <si>
    <t>Finca Decero</t>
  </si>
  <si>
    <t>Altus</t>
  </si>
  <si>
    <r>
      <t xml:space="preserve">Mie-Dom abierto de 13 a 17hs
</t>
    </r>
    <r>
      <rPr>
        <b/>
        <sz val="10"/>
        <color rgb="FFFF0000"/>
        <rFont val="Verdana"/>
        <family val="2"/>
      </rPr>
      <t xml:space="preserve">LUNES y MARTES CERRADO
</t>
    </r>
  </si>
  <si>
    <t>Alma Negra</t>
  </si>
  <si>
    <t xml:space="preserve">Micaela (área de turismo) </t>
  </si>
  <si>
    <t>Micaela@wineisart.com - 2612 57-0074</t>
  </si>
  <si>
    <t>Fecha</t>
  </si>
  <si>
    <t>Guía</t>
  </si>
  <si>
    <t>Bottles</t>
  </si>
  <si>
    <t>Price</t>
  </si>
  <si>
    <t>Comission</t>
  </si>
  <si>
    <t>Eze</t>
  </si>
  <si>
    <t>Mica</t>
  </si>
  <si>
    <t xml:space="preserve">Marianela, Marilén, 
Ana Laura,Emiliano 
Chef Adrián Baggio, Sabrina y Luis
</t>
  </si>
  <si>
    <r>
      <t xml:space="preserve">Martes a Sábados de 9 a 18hs.
</t>
    </r>
    <r>
      <rPr>
        <b/>
        <sz val="10"/>
        <rFont val="Verdana"/>
        <family val="2"/>
      </rPr>
      <t>Restó</t>
    </r>
    <r>
      <rPr>
        <sz val="10"/>
        <rFont val="Verdana"/>
        <family val="2"/>
      </rPr>
      <t xml:space="preserve">
</t>
    </r>
  </si>
  <si>
    <t>14-19 pasajeros</t>
  </si>
  <si>
    <t>Pulenta</t>
  </si>
  <si>
    <t>Sergio Morita - shipping</t>
  </si>
  <si>
    <t>Sergio</t>
  </si>
  <si>
    <t>Mahesh</t>
  </si>
  <si>
    <r>
      <t xml:space="preserve">Lun a Vie de 9:30. 11:30 y 13hs
Sábados 9:30 y 11:30hs
</t>
    </r>
    <r>
      <rPr>
        <b/>
        <sz val="10"/>
        <color rgb="FFFF0000"/>
        <rFont val="Verdana"/>
        <family val="2"/>
      </rPr>
      <t>Domingo cerrado</t>
    </r>
  </si>
  <si>
    <t>Pax</t>
  </si>
  <si>
    <t>pagada 13/4</t>
  </si>
  <si>
    <t>Estado</t>
  </si>
  <si>
    <t>Chip Baker x2</t>
  </si>
  <si>
    <t>Deluxe Icon</t>
  </si>
  <si>
    <t>DELUXE - DELUXE - DELUXE</t>
  </si>
  <si>
    <t>"</t>
  </si>
  <si>
    <t>Deluxe</t>
  </si>
  <si>
    <t>Uco</t>
  </si>
  <si>
    <t>DELUXE  -  DELUXE  -  DELUXE</t>
  </si>
  <si>
    <t>Debbie Wolfenden x2</t>
  </si>
  <si>
    <t>a mature couple from Canada and love full bodied reds and local cuisine/experiences</t>
  </si>
  <si>
    <t>Private Uco</t>
  </si>
  <si>
    <t>PRIVATE  -  PRIVATE  -  PRIVATE</t>
  </si>
  <si>
    <t>Bailey Cohen x2</t>
  </si>
  <si>
    <t xml:space="preserve">1 vegan </t>
  </si>
  <si>
    <t>12:00 Zaina</t>
  </si>
  <si>
    <t>Frank Sente x2</t>
  </si>
  <si>
    <t>took our Luján in 2009</t>
  </si>
  <si>
    <t>Private Luján</t>
  </si>
  <si>
    <t>Brittanie Burke x2</t>
  </si>
  <si>
    <t xml:space="preserve">PRIVATE   -   PRIVATE   -   PRIVATE </t>
  </si>
  <si>
    <t>Half Day</t>
  </si>
  <si>
    <t>Calvin Sonntag x6</t>
  </si>
  <si>
    <t>I've been to Argentina numerous times over the last 17 years as we have suppliers and customers there</t>
  </si>
  <si>
    <t>all are enthusiastic wine drinkers</t>
  </si>
  <si>
    <t>describe ourselves as "a group of fun-loving Canadians who don't really 'know' wine but we do know what we like!</t>
  </si>
  <si>
    <t>Malbec - favourite grape</t>
  </si>
  <si>
    <t>Brenda Sonntag</t>
  </si>
  <si>
    <t>brenda.sonntag@shaw.ca</t>
  </si>
  <si>
    <t>Bruce Norton x2</t>
  </si>
  <si>
    <t>DELUXE   -   DELUXE   -   DELUXE</t>
  </si>
  <si>
    <t>bnorton@sbstaxaccounting.com</t>
  </si>
  <si>
    <t>Hyatt</t>
  </si>
  <si>
    <t>Andrea Miln</t>
  </si>
  <si>
    <t xml:space="preserve">Rob Miln </t>
  </si>
  <si>
    <t>andreamiln@mymts.net</t>
  </si>
  <si>
    <t>Sarah Ladd x2</t>
  </si>
  <si>
    <t>sarahjacobson829@gmail.com</t>
  </si>
  <si>
    <t>Derek Bell x2</t>
  </si>
  <si>
    <t>Took Luján in 2017: Terrazas, Cael, Mater, Vistalba</t>
  </si>
  <si>
    <t>tomaba tour en Nov 2020 - honeymooners</t>
  </si>
  <si>
    <t>pidieron almuerzo en Lagarde</t>
  </si>
  <si>
    <t>10:00 Piedra Negra</t>
  </si>
  <si>
    <t xml:space="preserve">12:00 Zaina </t>
  </si>
  <si>
    <t>Greta Gervasini x2</t>
  </si>
  <si>
    <t>Fuente Mayor Hotel</t>
  </si>
  <si>
    <t>honeymooners - love's Malbec</t>
  </si>
  <si>
    <t xml:space="preserve">Diamandes </t>
  </si>
  <si>
    <t>Nuno Sampaio x2</t>
  </si>
  <si>
    <t>Martino Wines</t>
  </si>
  <si>
    <t xml:space="preserve">Mariana Cerutti cel 156504885
</t>
  </si>
  <si>
    <r>
      <rPr>
        <b/>
        <sz val="10"/>
        <rFont val="Verdana"/>
        <family val="2"/>
      </rPr>
      <t xml:space="preserve">Degustación premium
Julio $2200 pp (neto)
</t>
    </r>
    <r>
      <rPr>
        <i/>
        <sz val="10"/>
        <rFont val="Verdana"/>
        <family val="2"/>
      </rPr>
      <t>updated 13/06/2022</t>
    </r>
    <r>
      <rPr>
        <b/>
        <sz val="10"/>
        <rFont val="Verdana"/>
        <family val="2"/>
      </rPr>
      <t xml:space="preserve">
</t>
    </r>
    <r>
      <rPr>
        <sz val="10"/>
        <rFont val="Verdana"/>
        <family val="2"/>
      </rPr>
      <t>Cavas de Crianza CH 2021 o MB Rosé 2021</t>
    </r>
    <r>
      <rPr>
        <b/>
        <sz val="10"/>
        <rFont val="Verdana"/>
        <family val="2"/>
      </rPr>
      <t xml:space="preserve">
</t>
    </r>
    <r>
      <rPr>
        <sz val="10"/>
        <rFont val="Verdana"/>
        <family val="2"/>
      </rPr>
      <t xml:space="preserve">Ereditá CS 2018 o </t>
    </r>
    <r>
      <rPr>
        <b/>
        <sz val="10"/>
        <rFont val="Verdana"/>
        <family val="2"/>
      </rPr>
      <t>BL</t>
    </r>
    <r>
      <rPr>
        <sz val="10"/>
        <rFont val="Verdana"/>
        <family val="2"/>
      </rPr>
      <t xml:space="preserve"> 2017
Gran Estirpe </t>
    </r>
    <r>
      <rPr>
        <b/>
        <sz val="10"/>
        <rFont val="Verdana"/>
        <family val="2"/>
      </rPr>
      <t>MB</t>
    </r>
    <r>
      <rPr>
        <sz val="10"/>
        <rFont val="Verdana"/>
        <family val="2"/>
      </rPr>
      <t xml:space="preserve"> 2018 o BL 2018
Memorias de IDA "Lo Cotidiano" (</t>
    </r>
    <r>
      <rPr>
        <b/>
        <sz val="10"/>
        <rFont val="Verdana"/>
        <family val="2"/>
      </rPr>
      <t>chequear</t>
    </r>
    <r>
      <rPr>
        <sz val="10"/>
        <rFont val="Verdana"/>
        <family val="2"/>
      </rPr>
      <t>) 
+ maridajes</t>
    </r>
    <r>
      <rPr>
        <b/>
        <sz val="10"/>
        <rFont val="Verdana"/>
        <family val="2"/>
      </rPr>
      <t xml:space="preserve">
</t>
    </r>
    <r>
      <rPr>
        <i/>
        <sz val="10"/>
        <rFont val="Verdana"/>
        <family val="2"/>
      </rPr>
      <t>updated 24/06/2022</t>
    </r>
  </si>
  <si>
    <t xml:space="preserve">&gt; avisar restricciones
</t>
  </si>
  <si>
    <r>
      <t xml:space="preserve">Menú infantil $ 1200
Menú de 5 pasos $ 5000pp (neto) $ 5700 pp (neto) a partir de Julio 
</t>
    </r>
    <r>
      <rPr>
        <i/>
        <sz val="10"/>
        <rFont val="Verdana"/>
        <family val="2"/>
      </rPr>
      <t>updated 13/06/2022</t>
    </r>
  </si>
  <si>
    <r>
      <rPr>
        <b/>
        <sz val="10"/>
        <rFont val="Verdana"/>
        <family val="2"/>
      </rPr>
      <t>Visitas</t>
    </r>
    <r>
      <rPr>
        <sz val="10"/>
        <rFont val="Verdana"/>
        <family val="2"/>
      </rPr>
      <t xml:space="preserve">
Jueves a Domingos y feriados 11, 12:30 hs y 16hs
</t>
    </r>
    <r>
      <rPr>
        <b/>
        <sz val="10"/>
        <rFont val="Verdana"/>
        <family val="2"/>
      </rPr>
      <t xml:space="preserve">Resto
</t>
    </r>
    <r>
      <rPr>
        <sz val="10"/>
        <rFont val="Verdana"/>
        <family val="2"/>
      </rPr>
      <t>Ju a Dom y feriados 12:30 a 15:30hs
----------------------------
10hs privado c/precio regular
9:30hs privado min 6 pax c/precio diferencial en temp alta (desde Oct)</t>
    </r>
  </si>
  <si>
    <t>Aixa Chimeno (turismo)
Stephania</t>
  </si>
  <si>
    <t xml:space="preserve">info@corazondelsol.com
aixa@corazondelsol.com
261 314 3900 (Aixa)
261  6729261 (Stephania)
</t>
  </si>
  <si>
    <t>TIENE DEGUSTACIÓN DE BLANCOS</t>
  </si>
  <si>
    <r>
      <t xml:space="preserve">Gonzalo Tapia
Nicolás Gimenez
Juampi Frigolé
</t>
    </r>
    <r>
      <rPr>
        <b/>
        <sz val="10"/>
        <color rgb="FFFF0000"/>
        <rFont val="Verdana"/>
        <family val="2"/>
      </rPr>
      <t>Máx. 10 p</t>
    </r>
  </si>
  <si>
    <r>
      <t xml:space="preserve">Lu-Sáb y feriados 9:30-11:30hs
Domingo Cerrado
</t>
    </r>
    <r>
      <rPr>
        <b/>
        <sz val="10"/>
        <color rgb="FFFF0000"/>
        <rFont val="Verdana"/>
        <family val="2"/>
      </rPr>
      <t>Rva tentativa confirmarlas 72hs antes</t>
    </r>
  </si>
  <si>
    <t>Carlos (encargado de reservas)
Laura (enóloga)
Yanina Mariana (Encargada de Turismo y hospitalidad)
Altus</t>
  </si>
  <si>
    <t>Lunes y Martes en general está cerrado. Si es con tiempo, consultar</t>
  </si>
  <si>
    <t>pablo@martinowines.com.ar
turismo@martinowines.com.ar
261 6119812 (cel turismo)</t>
  </si>
  <si>
    <r>
      <t xml:space="preserve">Mié a Domingos
</t>
    </r>
    <r>
      <rPr>
        <sz val="10"/>
        <rFont val="Verdana"/>
        <family val="2"/>
      </rPr>
      <t>de 12.30 a 15hs</t>
    </r>
  </si>
  <si>
    <t>Casa Bermellón</t>
  </si>
  <si>
    <r>
      <t xml:space="preserve">$5520 pp
</t>
    </r>
    <r>
      <rPr>
        <i/>
        <sz val="10"/>
        <rFont val="Verdana"/>
        <family val="2"/>
      </rPr>
      <t xml:space="preserve">updated 4/07/2022
</t>
    </r>
    <r>
      <rPr>
        <b/>
        <sz val="10"/>
        <rFont val="Verdana"/>
        <family val="2"/>
      </rPr>
      <t xml:space="preserve">con upgrade de vinos sin cargo
guía liberado </t>
    </r>
  </si>
  <si>
    <t>Luciano Rudman</t>
  </si>
  <si>
    <t>luciano.rudman@gmail.com
2617 50-2500 (Luciano)</t>
  </si>
  <si>
    <t>No abren los Martes</t>
  </si>
  <si>
    <t>Shipping with Ampora</t>
  </si>
  <si>
    <t># bottles</t>
  </si>
  <si>
    <t>US$</t>
  </si>
  <si>
    <t>Flor S.</t>
  </si>
  <si>
    <t>Claire Flockhart</t>
  </si>
  <si>
    <t>Amanda Ferguson</t>
  </si>
  <si>
    <t>Mayra</t>
  </si>
  <si>
    <t>Johna</t>
  </si>
  <si>
    <t>Andrew</t>
  </si>
  <si>
    <t>Jay Wall</t>
  </si>
  <si>
    <t>Gera</t>
  </si>
  <si>
    <t>LUJÁN - 2 pax</t>
  </si>
  <si>
    <t>UCO - 2 pax</t>
  </si>
  <si>
    <t>1º</t>
  </si>
  <si>
    <t>Cassone</t>
  </si>
  <si>
    <t>2º</t>
  </si>
  <si>
    <t>3º</t>
  </si>
  <si>
    <t>4º</t>
  </si>
  <si>
    <t>Martino</t>
  </si>
  <si>
    <t>Maal NO combinar con Matervini</t>
  </si>
  <si>
    <t>LUJÁN - 3 o más pax</t>
  </si>
  <si>
    <t>UCO - 3 pax o más</t>
  </si>
  <si>
    <t>Bandini</t>
  </si>
  <si>
    <t>Pulenta es prioridad a partir de 4 pax y NO combinada con Bandini</t>
  </si>
  <si>
    <t>Lodge de Valle de Uco fijarse bodegas que convengan</t>
  </si>
  <si>
    <t>Clos de Chacras a partir de 6 pax</t>
  </si>
  <si>
    <t>DELUXE c/Maipú</t>
  </si>
  <si>
    <t>Casa del Visitante</t>
  </si>
  <si>
    <t>DELUXE solo Luján</t>
  </si>
  <si>
    <t>actualizado 2022</t>
  </si>
  <si>
    <t>Atamisque/Altus NO</t>
  </si>
  <si>
    <t>Mon</t>
  </si>
  <si>
    <t>Tue</t>
  </si>
  <si>
    <t>Wed</t>
  </si>
  <si>
    <t>Thu</t>
  </si>
  <si>
    <t>Fri</t>
  </si>
  <si>
    <t>Sat</t>
  </si>
  <si>
    <t>Sun</t>
  </si>
  <si>
    <t>Canadian</t>
  </si>
  <si>
    <t xml:space="preserve">11:30 Cruzat </t>
  </si>
  <si>
    <t xml:space="preserve">9:30 Maal </t>
  </si>
  <si>
    <t xml:space="preserve">14:30 Lagarde </t>
  </si>
  <si>
    <t>13:00 Cassone - Sí por wpp</t>
  </si>
  <si>
    <t>No bell peppers - hot pepper ok</t>
  </si>
  <si>
    <t>Nicole Clement x2</t>
  </si>
  <si>
    <t>mother-in-law</t>
  </si>
  <si>
    <t>Lori Elaine Woodcock x2</t>
  </si>
  <si>
    <t>Richard Woodcock</t>
  </si>
  <si>
    <t>8:35 Eze, Claudio</t>
  </si>
  <si>
    <t>8:10 Mayra, Claudio</t>
  </si>
  <si>
    <t>srambor1@gmail.com</t>
  </si>
  <si>
    <t>Suyan Rambor</t>
  </si>
  <si>
    <t>Jennifer Nelson x2</t>
  </si>
  <si>
    <t>Charles Gotchac, encargado de turismo &gt; cgotchac@cheval-des-andes.com.ar
Gérald Gabillet, enólogo &gt; ggabillet@cheval-des-andes.com.ar
info@chevaldesandes.com
4909656</t>
  </si>
  <si>
    <t xml:space="preserve">*liberan 1 visita ($3300) por compra a partir de los $30000Ar
*liberan 2 visitas ($6600) por compra a partir de los $60000Ar y así </t>
  </si>
  <si>
    <r>
      <t xml:space="preserve">Carolina Kirkwood </t>
    </r>
    <r>
      <rPr>
        <sz val="10"/>
        <rFont val="Verdana"/>
        <family val="2"/>
      </rPr>
      <t>(responsables de Turismo y MKT)</t>
    </r>
    <r>
      <rPr>
        <b/>
        <sz val="10"/>
        <rFont val="Verdana"/>
        <family val="2"/>
      </rPr>
      <t xml:space="preserve">
Fernando Mocci
Maca (Recepción y tarifas)
Mauricio (facturación)</t>
    </r>
  </si>
  <si>
    <r>
      <t xml:space="preserve">turismo@bodegavistalba.com
ckirkwood@bodegavistalba.com
</t>
    </r>
    <r>
      <rPr>
        <b/>
        <sz val="10"/>
        <rFont val="Verdana"/>
        <family val="2"/>
      </rPr>
      <t>los Sábados!</t>
    </r>
    <r>
      <rPr>
        <sz val="10"/>
        <rFont val="Verdana"/>
        <family val="2"/>
      </rPr>
      <t xml:space="preserve">
lounge@bodegavistalba.com </t>
    </r>
    <r>
      <rPr>
        <b/>
        <sz val="10"/>
        <rFont val="Verdana"/>
        <family val="2"/>
      </rPr>
      <t xml:space="preserve">
</t>
    </r>
    <r>
      <rPr>
        <sz val="10"/>
        <rFont val="Verdana"/>
        <family val="2"/>
      </rPr>
      <t xml:space="preserve">winebar@bodegavistalba.com
</t>
    </r>
    <r>
      <rPr>
        <b/>
        <sz val="10"/>
        <rFont val="Verdana"/>
        <family val="2"/>
      </rPr>
      <t>+ Caro</t>
    </r>
    <r>
      <rPr>
        <sz val="10"/>
        <rFont val="Verdana"/>
        <family val="2"/>
      </rPr>
      <t xml:space="preserve">
4989400/4989411
ppulenta@bodegavistalba.com
-----------------------------
</t>
    </r>
    <r>
      <rPr>
        <b/>
        <sz val="10"/>
        <rFont val="Verdana"/>
        <family val="2"/>
      </rPr>
      <t xml:space="preserve">Restaurante
</t>
    </r>
    <r>
      <rPr>
        <sz val="10"/>
        <rFont val="Verdana"/>
        <family val="2"/>
      </rPr>
      <t xml:space="preserve">turismo@bodegavistalba.com </t>
    </r>
    <r>
      <rPr>
        <b/>
        <sz val="10"/>
        <rFont val="Verdana"/>
        <family val="2"/>
      </rPr>
      <t xml:space="preserve">
</t>
    </r>
    <r>
      <rPr>
        <sz val="10"/>
        <rFont val="Verdana"/>
        <family val="2"/>
      </rPr>
      <t xml:space="preserve">261 2555555 (WhatsApp)
</t>
    </r>
  </si>
  <si>
    <t>Private Half Day</t>
  </si>
  <si>
    <t>PRIVATE  -  PRIVATE  - PRIVATE</t>
  </si>
  <si>
    <t>Allison Alter</t>
  </si>
  <si>
    <t>transfer &amp; waiting at Termas de Cacheuta</t>
  </si>
  <si>
    <t>pick up &amp; drop off cobrado US$ 25 in total</t>
  </si>
  <si>
    <t>Altus/Vistalba/Diamandes/Eze/Flor S No</t>
  </si>
  <si>
    <t>Janine Lee Govender x2</t>
  </si>
  <si>
    <t>Doctor Notti 1530 - PB 2, Las Heras</t>
  </si>
  <si>
    <t>Eze/Flor S NO</t>
  </si>
  <si>
    <r>
      <t xml:space="preserve">Restó de 13 a 15hs
</t>
    </r>
    <r>
      <rPr>
        <b/>
        <sz val="10"/>
        <color rgb="FFFF0000"/>
        <rFont val="Verdana"/>
        <family val="2"/>
      </rPr>
      <t>Lunes cerrado</t>
    </r>
  </si>
  <si>
    <t>Edward Humbld x2</t>
  </si>
  <si>
    <t>Thomas Shaw</t>
  </si>
  <si>
    <t>jlgovender@gmail.com</t>
  </si>
  <si>
    <t>they don't eat pork</t>
  </si>
  <si>
    <t>(processed products such as ham, bacon, nduja and anything that comes from a pig)</t>
  </si>
  <si>
    <t>Ave. Boulogne Sur Mer 567</t>
  </si>
  <si>
    <t>Eze/Mayra/Gera/Flor S/ Flor L NO</t>
  </si>
  <si>
    <t>Harneet Birgi x2</t>
  </si>
  <si>
    <t>Avenida Bartolomé Mitre 753</t>
  </si>
  <si>
    <t>Djamel</t>
  </si>
  <si>
    <t>wanted Andeluna &amp; Domaine Bousquet</t>
  </si>
  <si>
    <t>8:25 Delfina, Claudio</t>
  </si>
  <si>
    <t>DELUXE   -  DELUXE  -  DELUXE</t>
  </si>
  <si>
    <t>pidió estas bodegas especialmente</t>
  </si>
  <si>
    <t>Varios de ellos han visitado Mza antes - conocedores e hinchas</t>
  </si>
  <si>
    <t>Djamel no come cerdo</t>
  </si>
  <si>
    <t>Harneet es alérgico a todos los frutos secos, semillas de sésamo, pescado como salmón y otras variedades, pero sí come mariscos y langostinos</t>
  </si>
  <si>
    <t>entre Colón y San Lorenzo</t>
  </si>
  <si>
    <t>sabe los iti</t>
  </si>
  <si>
    <t>his wife's gluten-free</t>
  </si>
  <si>
    <r>
      <t xml:space="preserve">10:00 Domaine Bousquet </t>
    </r>
    <r>
      <rPr>
        <sz val="8"/>
        <rFont val="Wingdings"/>
        <charset val="2"/>
      </rPr>
      <t>ü</t>
    </r>
  </si>
  <si>
    <r>
      <t xml:space="preserve">12:00 Zaina </t>
    </r>
    <r>
      <rPr>
        <sz val="8"/>
        <rFont val="Wingdings"/>
        <charset val="2"/>
      </rPr>
      <t>ü</t>
    </r>
  </si>
  <si>
    <r>
      <t xml:space="preserve">14:30 Andeluna </t>
    </r>
    <r>
      <rPr>
        <sz val="8"/>
        <rFont val="Wingdings"/>
        <charset val="2"/>
      </rPr>
      <t>ü</t>
    </r>
  </si>
  <si>
    <t>Kathryn Hupfer x2</t>
  </si>
  <si>
    <t>720+25</t>
  </si>
  <si>
    <t>216+25</t>
  </si>
  <si>
    <t>8:35 Gera, Claudio</t>
  </si>
  <si>
    <r>
      <t xml:space="preserve">9.30 Cassone </t>
    </r>
    <r>
      <rPr>
        <sz val="8"/>
        <rFont val="Wingdings"/>
        <charset val="2"/>
      </rPr>
      <t>ü</t>
    </r>
  </si>
  <si>
    <r>
      <t xml:space="preserve">11:30 Matervini </t>
    </r>
    <r>
      <rPr>
        <sz val="8"/>
        <rFont val="Wingdings"/>
        <charset val="2"/>
      </rPr>
      <t>ü</t>
    </r>
  </si>
  <si>
    <r>
      <t xml:space="preserve">13:00 Caelum &gt; Carla enviar $ 300 </t>
    </r>
    <r>
      <rPr>
        <sz val="8"/>
        <rFont val="Wingdings"/>
        <charset val="2"/>
      </rPr>
      <t>ü</t>
    </r>
  </si>
  <si>
    <t>NO SALIR PASADAS LAS 14.15  DE BANDINI</t>
  </si>
  <si>
    <t>Martino/Altus/Vistalba/Diamandes/Eze/Mendel No</t>
  </si>
  <si>
    <r>
      <t xml:space="preserve">Lagarde  </t>
    </r>
    <r>
      <rPr>
        <sz val="8"/>
        <rFont val="Wingdings"/>
        <charset val="2"/>
      </rPr>
      <t>ü</t>
    </r>
  </si>
  <si>
    <t>pedir muestra MB DOC en Lagarde</t>
  </si>
  <si>
    <t xml:space="preserve">Pablo Guarnieri (Turimos y Hospitalidad)
</t>
  </si>
  <si>
    <t xml:space="preserve">Martino Wines </t>
  </si>
  <si>
    <t>Churrasqueras del Parque</t>
  </si>
  <si>
    <t xml:space="preserve">llegaron a las 15hs a Lagarde </t>
  </si>
  <si>
    <t>Marco Krause x2</t>
  </si>
  <si>
    <t>11:30 Caelum OK Whatsapp</t>
  </si>
  <si>
    <t>9:30 Maal OK whatsapp</t>
  </si>
  <si>
    <t>Flor S/Zaina NO</t>
  </si>
  <si>
    <t>&gt;&gt;&gt;</t>
  </si>
  <si>
    <t>Benjamin Townsend x2</t>
  </si>
  <si>
    <t xml:space="preserve">13:00 Mendel </t>
  </si>
  <si>
    <t>Vistalba/Martino/Decero/Altus/Diamandes NO</t>
  </si>
  <si>
    <t>Atamisque/Altus/P. Negra (10/12hs)/Zaina/Monteviejo/Andeluna/Mayra/Gera NO</t>
  </si>
  <si>
    <t>Majo</t>
  </si>
  <si>
    <t>8:45 Delfi, Claudio</t>
  </si>
  <si>
    <t>flzaina@yahoo.com.ar
+54 9 2622 406433
+54 9 261 5877915 Juan
+54 9 261 5179648 (hermano)
LAURA &lt;laurazaina@yahoo.com.ar&gt;
lewineexperience@gmail.com</t>
  </si>
  <si>
    <r>
      <t xml:space="preserve">9:30 Cassone x4 + guía </t>
    </r>
    <r>
      <rPr>
        <sz val="8"/>
        <rFont val="Wingdings"/>
        <charset val="2"/>
      </rPr>
      <t>ü</t>
    </r>
  </si>
  <si>
    <r>
      <t xml:space="preserve">13:00 Caelum </t>
    </r>
    <r>
      <rPr>
        <sz val="8"/>
        <rFont val="Wingdings"/>
        <charset val="2"/>
      </rPr>
      <t>ü</t>
    </r>
  </si>
  <si>
    <r>
      <t xml:space="preserve">Lagarde </t>
    </r>
    <r>
      <rPr>
        <sz val="8"/>
        <rFont val="Wingdings"/>
        <charset val="2"/>
      </rPr>
      <t>ü</t>
    </r>
  </si>
  <si>
    <t>iti sent</t>
  </si>
  <si>
    <t xml:space="preserve">rva @ Club Tapiz under Charles Baker </t>
  </si>
  <si>
    <t>Delfi</t>
  </si>
  <si>
    <t>Ben Townsend</t>
  </si>
  <si>
    <t>Vistalba/Altus/Diamandes/Monteviejo/Andeluna NO</t>
  </si>
  <si>
    <t>Crystal Clements x2</t>
  </si>
  <si>
    <t xml:space="preserve">13:00 Caelum </t>
  </si>
  <si>
    <t>Paola Quillay - pquillay@andeluna.com.ar
Fernanda Gil - fgil@andeluna.com.ar</t>
  </si>
  <si>
    <t>Tasting DELUXE</t>
  </si>
  <si>
    <t>shipping x12</t>
  </si>
  <si>
    <t xml:space="preserve">Taylor Steinbaum x2 </t>
  </si>
  <si>
    <t>Emily Cash x2</t>
  </si>
  <si>
    <t>William Laurain</t>
  </si>
  <si>
    <t>emilycash517@gmail.com</t>
  </si>
  <si>
    <t>Viamonte 4134, Chacras de Coria</t>
  </si>
  <si>
    <t xml:space="preserve">9:30 Mendel </t>
  </si>
  <si>
    <t>Jill McClay x2</t>
  </si>
  <si>
    <t>Gustavo Biondo
(Hospitalidad y Turismo)
Valentina</t>
  </si>
  <si>
    <t>turismo@maalwines.com
gbiondo@maalwines.com
261 2576628 (Gusti)
261 5701013 (Turismo)</t>
  </si>
  <si>
    <t>11:30 Trez Wines</t>
  </si>
  <si>
    <t>turismo@trezwines.com
4877085 tel fijo
261 156 854019
andrea@trezwines.com  gonzalo@mazzottawines.com.ar
administracion.mza@trezwines.com (Belén)
fabian.cerda@hotmail.com.ar</t>
  </si>
  <si>
    <t>Andrea Zombory (Directora)
Gonzalo Mazzota
(Winemaker)
Fabián Cerda (encargado de turismo)
Ignacio</t>
  </si>
  <si>
    <r>
      <rPr>
        <b/>
        <sz val="10"/>
        <rFont val="Verdana"/>
        <family val="2"/>
      </rPr>
      <t>$3300 pp (iva incl.)</t>
    </r>
    <r>
      <rPr>
        <sz val="10"/>
        <rFont val="Verdana"/>
        <family val="2"/>
      </rPr>
      <t xml:space="preserve">
</t>
    </r>
    <r>
      <rPr>
        <i/>
        <sz val="10"/>
        <rFont val="Verdana"/>
        <family val="2"/>
      </rPr>
      <t xml:space="preserve">updated 6/09/2022
</t>
    </r>
    <r>
      <rPr>
        <sz val="10"/>
        <rFont val="Verdana"/>
        <family val="2"/>
      </rPr>
      <t xml:space="preserve">cuando sea posible y haya vinos que sumen a la experiencia: 
Petit Trez Rva MB 2017
Trez Rva MB
1924 MB
1 copa vino Húngaro (Furmint o Aszú)
</t>
    </r>
    <r>
      <rPr>
        <i/>
        <sz val="10"/>
        <rFont val="Verdana"/>
        <family val="2"/>
      </rPr>
      <t>+ tabla acompañamientos</t>
    </r>
    <r>
      <rPr>
        <sz val="10"/>
        <rFont val="Verdana"/>
        <family val="2"/>
      </rPr>
      <t xml:space="preserve">
</t>
    </r>
    <r>
      <rPr>
        <i/>
        <sz val="10"/>
        <rFont val="Verdana"/>
        <family val="2"/>
      </rPr>
      <t>updated 6/09/2022</t>
    </r>
    <r>
      <rPr>
        <sz val="10"/>
        <rFont val="Verdana"/>
        <family val="2"/>
      </rPr>
      <t xml:space="preserve">
</t>
    </r>
    <r>
      <rPr>
        <b/>
        <sz val="10"/>
        <rFont val="Verdana"/>
        <family val="2"/>
      </rPr>
      <t/>
    </r>
  </si>
  <si>
    <t>Laura Guajardo
Alejandra Ovejero (encargada)</t>
  </si>
  <si>
    <t>Eze/Majo/Matervini/Cruzat/Cassone/Terrazas/Pulenta NO</t>
  </si>
  <si>
    <t>8:35 Gera,Claudio (reconfirmar 16hs)</t>
  </si>
  <si>
    <t>Atamisque/P.Negra/Mayra/Majo NO</t>
  </si>
  <si>
    <t>Majo/Matervini/Mayra/Gera/Delfina NO</t>
  </si>
  <si>
    <t>Carla Ziz x2</t>
  </si>
  <si>
    <t>Sabrina NO</t>
  </si>
  <si>
    <t>Eze/Sabrina NO</t>
  </si>
  <si>
    <t>Nilson Rocha</t>
  </si>
  <si>
    <t>8:20 Eze, Claudio</t>
  </si>
  <si>
    <r>
      <t xml:space="preserve">10:00 Altus </t>
    </r>
    <r>
      <rPr>
        <sz val="8"/>
        <rFont val="Wingdings"/>
        <charset val="2"/>
      </rPr>
      <t>ü</t>
    </r>
  </si>
  <si>
    <r>
      <t xml:space="preserve">12:00 Corazón del Sol &gt; en Portugués con otros pax </t>
    </r>
    <r>
      <rPr>
        <sz val="8"/>
        <rFont val="Wingdings"/>
        <charset val="2"/>
      </rPr>
      <t>ü</t>
    </r>
  </si>
  <si>
    <r>
      <t xml:space="preserve">Domaine Bousquet </t>
    </r>
    <r>
      <rPr>
        <sz val="8"/>
        <rFont val="Wingdings"/>
        <charset val="2"/>
      </rPr>
      <t>ü</t>
    </r>
  </si>
  <si>
    <t>Ben Veron x1</t>
  </si>
  <si>
    <t>8:35 Eze, Osqui</t>
  </si>
  <si>
    <r>
      <t xml:space="preserve">9:30 Maal </t>
    </r>
    <r>
      <rPr>
        <sz val="8"/>
        <rFont val="Wingdings"/>
        <charset val="2"/>
      </rPr>
      <t>ü</t>
    </r>
  </si>
  <si>
    <r>
      <t xml:space="preserve">11:30 Trez Wines </t>
    </r>
    <r>
      <rPr>
        <sz val="8"/>
        <rFont val="Wingdings"/>
        <charset val="2"/>
      </rPr>
      <t>ü</t>
    </r>
  </si>
  <si>
    <r>
      <t xml:space="preserve">13:15 Caelum </t>
    </r>
    <r>
      <rPr>
        <sz val="8"/>
        <rFont val="Wingdings"/>
        <charset val="2"/>
      </rPr>
      <t>ü</t>
    </r>
  </si>
  <si>
    <r>
      <t xml:space="preserve">Martino </t>
    </r>
    <r>
      <rPr>
        <sz val="8"/>
        <rFont val="Wingdings"/>
        <charset val="2"/>
      </rPr>
      <t>ü</t>
    </r>
  </si>
  <si>
    <t>Sara Shaw x2</t>
  </si>
  <si>
    <t>Brad Waddell x1</t>
  </si>
  <si>
    <t>Vistalba/Martino/Decero/Altus/Diamandes/Majo NO</t>
  </si>
  <si>
    <t>Vistalba/Altus/Diamandes/Monteviejo/Andeluna/Mendel NO</t>
  </si>
  <si>
    <t xml:space="preserve">Michelle Butkivich x1 </t>
  </si>
  <si>
    <t>Daniel Bruetman x8</t>
  </si>
  <si>
    <t xml:space="preserve">PRIVATE  -  PRIVATE  -  PRIVATE </t>
  </si>
  <si>
    <r>
      <t xml:space="preserve">9:30 AMP </t>
    </r>
    <r>
      <rPr>
        <sz val="8"/>
        <rFont val="Wingdings"/>
        <charset val="2"/>
      </rPr>
      <t xml:space="preserve">ü </t>
    </r>
    <r>
      <rPr>
        <sz val="8"/>
        <rFont val="Calibri"/>
        <family val="2"/>
        <scheme val="minor"/>
      </rPr>
      <t>&gt; llegar 9:15hs</t>
    </r>
  </si>
  <si>
    <r>
      <t xml:space="preserve">11:30 Pulenta </t>
    </r>
    <r>
      <rPr>
        <sz val="8"/>
        <rFont val="Wingdings"/>
        <charset val="2"/>
      </rPr>
      <t>ü</t>
    </r>
    <r>
      <rPr>
        <sz val="8"/>
        <rFont val="Arial"/>
        <family val="2"/>
      </rPr>
      <t xml:space="preserve"> &gt;&gt; llegar puntuales</t>
    </r>
  </si>
  <si>
    <r>
      <t xml:space="preserve">13:30 Lagarde </t>
    </r>
    <r>
      <rPr>
        <sz val="8"/>
        <rFont val="Wingdings"/>
        <charset val="2"/>
      </rPr>
      <t>ü</t>
    </r>
  </si>
  <si>
    <t>Sabrina/Zaina NO</t>
  </si>
  <si>
    <t>Tobias Baer x3</t>
  </si>
  <si>
    <t>father-in-law</t>
  </si>
  <si>
    <t>parents-in-law are a vegetarian</t>
  </si>
  <si>
    <t>They eat eggs and milk products, just no meat or fish</t>
  </si>
  <si>
    <t>took tour with us in 2013!</t>
  </si>
  <si>
    <t>Solandes Apart</t>
  </si>
  <si>
    <t>Olascoaga - btw Rufino y Arístides</t>
  </si>
  <si>
    <t>8:25 Gera, Claudio</t>
  </si>
  <si>
    <t>shipping x10</t>
  </si>
  <si>
    <t>8:30 Majo, Claudio</t>
  </si>
  <si>
    <r>
      <t xml:space="preserve">11:30 Terrazas </t>
    </r>
    <r>
      <rPr>
        <sz val="8"/>
        <rFont val="Wingdings"/>
        <charset val="2"/>
      </rPr>
      <t>ü</t>
    </r>
  </si>
  <si>
    <r>
      <t xml:space="preserve">14:30 Martino Wines </t>
    </r>
    <r>
      <rPr>
        <sz val="8"/>
        <rFont val="Wingdings"/>
        <charset val="2"/>
      </rPr>
      <t>ü</t>
    </r>
  </si>
  <si>
    <t>Tim Madigan x3</t>
  </si>
  <si>
    <t>Hotel Nutibara</t>
  </si>
  <si>
    <t>Profound Malbec</t>
  </si>
  <si>
    <t>Carol Brooks x2</t>
  </si>
  <si>
    <t>Roger Brooks</t>
  </si>
  <si>
    <t>Soltigua Apart Hotel</t>
  </si>
  <si>
    <t>Mod hotels</t>
  </si>
  <si>
    <t>José F. Moreno 1230, Mendoza</t>
  </si>
  <si>
    <t>Karelina</t>
  </si>
  <si>
    <t>Vistalba/Martino/Decero/Altus/Diamandes/Zaina/ P. Negra 10hs/Eze NO</t>
  </si>
  <si>
    <t>PRIVATE - PRIVATE - PRIVATE</t>
  </si>
  <si>
    <t>Majo/Eze NO</t>
  </si>
  <si>
    <t>Francine Cobben x2</t>
  </si>
  <si>
    <t>Steele McDaniel x4</t>
  </si>
  <si>
    <t>one is vegetarian</t>
  </si>
  <si>
    <r>
      <t xml:space="preserve">Drop off </t>
    </r>
    <r>
      <rPr>
        <b/>
        <sz val="10"/>
        <rFont val="Arial"/>
        <family val="2"/>
      </rPr>
      <t>Posada Cavieres</t>
    </r>
  </si>
  <si>
    <t>James Wilson x2</t>
  </si>
  <si>
    <t>Anthony</t>
  </si>
  <si>
    <t>Canada</t>
  </si>
  <si>
    <t>Jordan Guest x2</t>
  </si>
  <si>
    <t>Hotel Ariosto</t>
  </si>
  <si>
    <t>Infanta Mercedes btw 9 de Junio &amp; San Martín</t>
  </si>
  <si>
    <t>No combinar Mendel - Matervini - Lagarde</t>
  </si>
  <si>
    <t>Carmine Granata</t>
  </si>
  <si>
    <t>Sofía Pellizón 
(encargada)
Lourdes Iacono
(guía)</t>
  </si>
  <si>
    <t>turismocarmine@gmail.com
2617 58-6838 (turismo)</t>
  </si>
  <si>
    <t>btw Manuel A. Saez St. and J. y M. Clark St.</t>
  </si>
  <si>
    <r>
      <t xml:space="preserve">Casa Reconquista - </t>
    </r>
    <r>
      <rPr>
        <i/>
        <sz val="10"/>
        <rFont val="Arial"/>
        <family val="2"/>
      </rPr>
      <t>Reconquista 31 y Tiburcio Benegas</t>
    </r>
  </si>
  <si>
    <r>
      <t xml:space="preserve">Con 2 pax intentar </t>
    </r>
    <r>
      <rPr>
        <b/>
        <sz val="10"/>
        <rFont val="Arial"/>
        <family val="2"/>
      </rPr>
      <t>NO</t>
    </r>
    <r>
      <rPr>
        <sz val="10"/>
        <rFont val="Arial"/>
        <family val="2"/>
      </rPr>
      <t xml:space="preserve"> </t>
    </r>
    <r>
      <rPr>
        <b/>
        <sz val="10"/>
        <rFont val="Arial"/>
        <family val="2"/>
      </rPr>
      <t>COMBINAR P. Negra/Corazón con Diamandes</t>
    </r>
  </si>
  <si>
    <t>8:10 Gera, Claudio</t>
  </si>
  <si>
    <t>370+10</t>
  </si>
  <si>
    <t>111+269</t>
  </si>
  <si>
    <r>
      <t xml:space="preserve">10:00 Piedra Negra </t>
    </r>
    <r>
      <rPr>
        <sz val="8"/>
        <rFont val="Wingdings"/>
        <charset val="2"/>
      </rPr>
      <t xml:space="preserve">ü </t>
    </r>
  </si>
  <si>
    <r>
      <t xml:space="preserve">12:00 Zaina  </t>
    </r>
    <r>
      <rPr>
        <sz val="8"/>
        <rFont val="Wingdings"/>
        <charset val="2"/>
      </rPr>
      <t>ü</t>
    </r>
  </si>
  <si>
    <t>Dutch - pidieron Salentein</t>
  </si>
  <si>
    <r>
      <t xml:space="preserve">14:30 Killka </t>
    </r>
    <r>
      <rPr>
        <sz val="8"/>
        <rFont val="Wingdings"/>
        <charset val="2"/>
      </rPr>
      <t>ü</t>
    </r>
    <r>
      <rPr>
        <sz val="8"/>
        <rFont val="Arial"/>
        <family val="2"/>
      </rPr>
      <t>- x3 + guía personas</t>
    </r>
  </si>
  <si>
    <t>One guest cannot eat pork</t>
  </si>
  <si>
    <t>158+367</t>
  </si>
  <si>
    <t>shipping x18</t>
  </si>
  <si>
    <t>Netherlands</t>
  </si>
  <si>
    <t>8:45 Majo, Osqui</t>
  </si>
  <si>
    <t>Chip Baker</t>
  </si>
  <si>
    <t xml:space="preserve">Francine Cobben </t>
  </si>
  <si>
    <t>Vistalba/Decero/Altus/Diamandes/Flor S NO</t>
  </si>
  <si>
    <t>Josh Graham</t>
  </si>
  <si>
    <t>Ben Vliet</t>
  </si>
  <si>
    <t>RT McDaniel</t>
  </si>
  <si>
    <t>severe peanut allergy</t>
  </si>
  <si>
    <r>
      <t xml:space="preserve">9:30 Cassone </t>
    </r>
    <r>
      <rPr>
        <sz val="8"/>
        <rFont val="Wingdings"/>
        <charset val="2"/>
      </rPr>
      <t>ü</t>
    </r>
    <r>
      <rPr>
        <sz val="8"/>
        <rFont val="Arial"/>
        <family val="2"/>
      </rPr>
      <t>&gt; PAGAR CASSONE</t>
    </r>
  </si>
  <si>
    <r>
      <rPr>
        <b/>
        <sz val="10"/>
        <rFont val="Arial"/>
        <family val="2"/>
      </rPr>
      <t>van con 2 large backpacks -</t>
    </r>
    <r>
      <rPr>
        <sz val="10"/>
        <color rgb="FFFF0000"/>
        <rFont val="Arial"/>
        <family val="2"/>
      </rPr>
      <t xml:space="preserve"> </t>
    </r>
    <r>
      <rPr>
        <sz val="10"/>
        <rFont val="Arial"/>
        <family val="2"/>
      </rPr>
      <t>US$ 10 for the drop off</t>
    </r>
  </si>
  <si>
    <t>Grace Kim x2</t>
  </si>
  <si>
    <t>necesitan volver a más tardar 18:30hs</t>
  </si>
  <si>
    <t>Pueyrredon 1079, Chacras de Coria</t>
  </si>
  <si>
    <t>Natalie Clendening x2</t>
  </si>
  <si>
    <t>Vistalba/Altus/Diamandes/Monteviejo/Andeluna/Zaina/Eze NO</t>
  </si>
  <si>
    <t>8:30 Sabrina, Osqui</t>
  </si>
  <si>
    <r>
      <t xml:space="preserve">13:00 Mendel </t>
    </r>
    <r>
      <rPr>
        <sz val="8"/>
        <rFont val="Wingdings"/>
        <charset val="2"/>
      </rPr>
      <t>ü</t>
    </r>
  </si>
  <si>
    <r>
      <t xml:space="preserve">Lagarde  </t>
    </r>
    <r>
      <rPr>
        <sz val="8"/>
        <rFont val="Wingdings"/>
        <charset val="2"/>
      </rPr>
      <t>ü</t>
    </r>
    <r>
      <rPr>
        <sz val="8"/>
        <rFont val="Arial"/>
        <family val="2"/>
      </rPr>
      <t xml:space="preserve"> &gt; avisé nro de pax + restricción. </t>
    </r>
  </si>
  <si>
    <t xml:space="preserve">Leonard Butler x2 </t>
  </si>
  <si>
    <t>Ha tomado tour antes a Luján</t>
  </si>
  <si>
    <t>Karen</t>
  </si>
  <si>
    <r>
      <rPr>
        <b/>
        <sz val="10"/>
        <rFont val="Verdana"/>
        <family val="2"/>
      </rPr>
      <t>Lun-Juev 9:30 (Bubbly)</t>
    </r>
    <r>
      <rPr>
        <sz val="10"/>
        <rFont val="Verdana"/>
        <family val="2"/>
      </rPr>
      <t xml:space="preserve">
Lun a Vie
9:30 h - 10:30 h - 11:30 h - 12:30 h - 15:00h - 16:00h. 
sujeto a modificaciones
Restó
de 12.30 a 14.30hs</t>
    </r>
  </si>
  <si>
    <r>
      <t xml:space="preserve">Clásica (grupal)
</t>
    </r>
    <r>
      <rPr>
        <sz val="10"/>
        <color theme="0" tint="-0.34998626667073579"/>
        <rFont val="Verdana"/>
        <family val="2"/>
      </rPr>
      <t xml:space="preserve">visita de la bodega y jardines, tanques y cava +
degustación de 3 vinos línea Chandon y Baron B </t>
    </r>
  </si>
  <si>
    <t>PAGAR LOS VIERNES</t>
  </si>
  <si>
    <t>niños almuerzo de 4 pasos sin vino</t>
  </si>
  <si>
    <t>Rogier Van Bijnen x4</t>
  </si>
  <si>
    <t>5 y-old child</t>
  </si>
  <si>
    <t>7 y-old child</t>
  </si>
  <si>
    <t xml:space="preserve">Ferry Gerard x2 </t>
  </si>
  <si>
    <t>extra charge for pick up en Uco</t>
  </si>
  <si>
    <t>1480+185</t>
  </si>
  <si>
    <t>8:10 Gera, Osqui</t>
  </si>
  <si>
    <t>ben@evergreentractor.com</t>
  </si>
  <si>
    <t>jgraham@ces-sses.com</t>
  </si>
  <si>
    <t>RT@medtronsoftware.com</t>
  </si>
  <si>
    <t>Maddy Alton x2</t>
  </si>
  <si>
    <r>
      <rPr>
        <b/>
        <sz val="8"/>
        <rFont val="Arial"/>
        <family val="2"/>
      </rPr>
      <t>9:15</t>
    </r>
    <r>
      <rPr>
        <sz val="8"/>
        <rFont val="Arial"/>
        <family val="2"/>
      </rPr>
      <t xml:space="preserve"> AMP </t>
    </r>
    <r>
      <rPr>
        <sz val="8"/>
        <rFont val="Wingdings"/>
        <charset val="2"/>
      </rPr>
      <t xml:space="preserve">ü </t>
    </r>
  </si>
  <si>
    <r>
      <t xml:space="preserve">11:30 Pulenta </t>
    </r>
    <r>
      <rPr>
        <sz val="8"/>
        <rFont val="Wingdings"/>
        <charset val="2"/>
      </rPr>
      <t>ü</t>
    </r>
  </si>
  <si>
    <t>CANCELAMOS MENDEL</t>
  </si>
  <si>
    <t>15:30 Carmine Granata</t>
  </si>
  <si>
    <t>Son brasileros</t>
  </si>
  <si>
    <r>
      <t xml:space="preserve">9:15 Mendel </t>
    </r>
    <r>
      <rPr>
        <sz val="8"/>
        <rFont val="Wingdings"/>
        <charset val="2"/>
      </rPr>
      <t xml:space="preserve">ü </t>
    </r>
    <r>
      <rPr>
        <sz val="8"/>
        <rFont val="Arial"/>
        <family val="2"/>
      </rPr>
      <t>CANCELADA</t>
    </r>
  </si>
  <si>
    <t>Salen 8:30pm</t>
  </si>
  <si>
    <t xml:space="preserve">Pick up and Drop off from Aeropuerto </t>
  </si>
  <si>
    <t>Llegaron al aeropuerto 9:15</t>
  </si>
  <si>
    <t>1100+90</t>
  </si>
  <si>
    <t>330+770+90</t>
  </si>
  <si>
    <t>8:15 Gera, Osqui</t>
  </si>
  <si>
    <r>
      <t xml:space="preserve">Rioja 642 - </t>
    </r>
    <r>
      <rPr>
        <i/>
        <sz val="10"/>
        <rFont val="Arial"/>
        <family val="2"/>
      </rPr>
      <t>btw Reondeau y Vicente Zapata (dpto A)</t>
    </r>
  </si>
  <si>
    <t>between Chile &amp; Mitre</t>
  </si>
  <si>
    <t>Taiwán - Alemanes</t>
  </si>
  <si>
    <r>
      <t xml:space="preserve">9:45 Atamisque </t>
    </r>
    <r>
      <rPr>
        <sz val="8"/>
        <rFont val="Wingdings"/>
        <charset val="2"/>
      </rPr>
      <t>ü</t>
    </r>
  </si>
  <si>
    <r>
      <t xml:space="preserve">Diamandes </t>
    </r>
    <r>
      <rPr>
        <sz val="8"/>
        <rFont val="Wingdings"/>
        <charset val="2"/>
      </rPr>
      <t>ü</t>
    </r>
  </si>
  <si>
    <r>
      <t xml:space="preserve">12:00 Corazón del Sol </t>
    </r>
    <r>
      <rPr>
        <sz val="8"/>
        <rFont val="Wingdings"/>
        <charset val="2"/>
      </rPr>
      <t>ü</t>
    </r>
  </si>
  <si>
    <t>1 person is allergic to shellfish and tree nuts.</t>
  </si>
  <si>
    <t>Sabine Van Heusden x2</t>
  </si>
  <si>
    <t xml:space="preserve">Vicente Gil 299 </t>
  </si>
  <si>
    <t>between Olascoaga &amp; Delgado A.</t>
  </si>
  <si>
    <t>Laid Back</t>
  </si>
  <si>
    <t>UK</t>
  </si>
  <si>
    <t>Natalie Wenzler x1</t>
  </si>
  <si>
    <t>Peruanos</t>
  </si>
  <si>
    <t>Han tomado varios tours con nosotros</t>
  </si>
  <si>
    <t>Nick Maywand x2</t>
  </si>
  <si>
    <t>Ana Carolina Hegedus</t>
  </si>
  <si>
    <t>Ana's birthday's on the 10th</t>
  </si>
  <si>
    <t xml:space="preserve">Montevideo 20 - Apt 4 - Floor 3 </t>
  </si>
  <si>
    <t>next to the Santander bank</t>
  </si>
  <si>
    <t>Maria Alfaro x2</t>
  </si>
  <si>
    <t>Bruce Lane</t>
  </si>
  <si>
    <t>Quinta &amp; Suites Apart Hotel</t>
  </si>
  <si>
    <t>Coronel Rodriguez 737</t>
  </si>
  <si>
    <t>Brazilian - no seafood for her</t>
  </si>
  <si>
    <t>María habla perfecto Español - cumpleaños on 7/10</t>
  </si>
  <si>
    <t>Samuel Deschêns x2</t>
  </si>
  <si>
    <t>Emilie Dinel</t>
  </si>
  <si>
    <t>Peatonal Sarmiento 49 - 5A</t>
  </si>
  <si>
    <t>French</t>
  </si>
  <si>
    <t>8:20 Majo, Osqui</t>
  </si>
  <si>
    <t>samuel.deschenes@gmail.com - emilie.dinel@gmail.com</t>
  </si>
  <si>
    <r>
      <t xml:space="preserve">10:00 Domaine Bousquet  </t>
    </r>
    <r>
      <rPr>
        <sz val="8"/>
        <rFont val="Wingdings"/>
        <charset val="2"/>
      </rPr>
      <t>ü</t>
    </r>
    <r>
      <rPr>
        <sz val="8"/>
        <color rgb="FFFF0000"/>
        <rFont val="Wingdings"/>
        <charset val="2"/>
      </rPr>
      <t/>
    </r>
  </si>
  <si>
    <r>
      <t xml:space="preserve">12:00 Corazón del Sol  </t>
    </r>
    <r>
      <rPr>
        <sz val="8"/>
        <rFont val="Wingdings"/>
        <charset val="2"/>
      </rPr>
      <t>ü</t>
    </r>
  </si>
  <si>
    <t>Alexander Ross x3</t>
  </si>
  <si>
    <t>PRIVATE -  PRIVATE  -  PRIVATE</t>
  </si>
  <si>
    <t>Alexander Ross x2</t>
  </si>
  <si>
    <t>Alexander's already visited Diamandes &amp; Domaine (visit)</t>
  </si>
  <si>
    <t>Zaina/Andeluna/Piedra Negra/Majo/Sabrina/Gera NO</t>
  </si>
  <si>
    <r>
      <rPr>
        <b/>
        <sz val="10"/>
        <rFont val="Arial"/>
        <family val="2"/>
      </rPr>
      <t xml:space="preserve">Australian - </t>
    </r>
    <r>
      <rPr>
        <sz val="10"/>
        <rFont val="Arial"/>
        <family val="2"/>
      </rPr>
      <t>2711271@gmail.com</t>
    </r>
  </si>
  <si>
    <t>8:10 Eze, Osqui</t>
  </si>
  <si>
    <t>Rivadavia 480</t>
  </si>
  <si>
    <t>Natalie Patterson x3</t>
  </si>
  <si>
    <t>natalie.patterson@tdsb.on.ca</t>
  </si>
  <si>
    <t>one of them prefers white, rose, or sparkling to red (gives them migraines)</t>
  </si>
  <si>
    <t>Quiere almorzar en Andeluna</t>
  </si>
  <si>
    <t>Gaurav Budhrani x3</t>
  </si>
  <si>
    <t>galaxyfly@yahoo.com - +13107041871</t>
  </si>
  <si>
    <t>mariatalfaro@hotmail.com - +16027610673</t>
  </si>
  <si>
    <t>Tina Shah</t>
  </si>
  <si>
    <t>Patricio Keegan</t>
  </si>
  <si>
    <t>no red meats</t>
  </si>
  <si>
    <t>vegetarian (no meat, no fish, no poultry)</t>
  </si>
  <si>
    <t>+1 314 265 7272</t>
  </si>
  <si>
    <t>Callejon Nazar 1491, Chacras</t>
  </si>
  <si>
    <t>near Loria St.</t>
  </si>
  <si>
    <t>Matthew Mussenden x2</t>
  </si>
  <si>
    <t>300/20500</t>
  </si>
  <si>
    <t>quieren almorzar en Decero</t>
  </si>
  <si>
    <t>Luján privado</t>
  </si>
  <si>
    <t>Kurt Lauer x2</t>
  </si>
  <si>
    <t>Atamisque/Altus/Zaina/ Monteviejo/Mendel/Eze/Flor S NO</t>
  </si>
  <si>
    <t>Atamisque/Altus/Delfina/Andeluna/Mendel NO</t>
  </si>
  <si>
    <t>Atamisque/Altus/P. Negra/Mendel/ Mayra canceló/Majo/Sabrina NO</t>
  </si>
  <si>
    <t>Elizabeth Ealy x2</t>
  </si>
  <si>
    <t>Hotel Fuente Mayor</t>
  </si>
  <si>
    <t>no gluten and no cashews</t>
  </si>
  <si>
    <t>Tarah Hodgkinson x2</t>
  </si>
  <si>
    <t>Bubbly</t>
  </si>
  <si>
    <t>Tarah Hodkingson x2</t>
  </si>
  <si>
    <t>Lauren Doll x2</t>
  </si>
  <si>
    <t>Jonathan Burk</t>
  </si>
  <si>
    <t>Diplomatic hotel</t>
  </si>
  <si>
    <t xml:space="preserve">Canadian </t>
  </si>
  <si>
    <t>iti sent!</t>
  </si>
  <si>
    <t>8:10 Majo , Osqui</t>
  </si>
  <si>
    <t>Alma de Roo x2</t>
  </si>
  <si>
    <t>Jan</t>
  </si>
  <si>
    <t>PRIVATE - PRIVATE -  PRIVATE</t>
  </si>
  <si>
    <t>wanted to visit Séptima y Lagarde</t>
  </si>
  <si>
    <t>Perry Kopperstad x8</t>
  </si>
  <si>
    <t>Donald'd have a dry tour US$ 140</t>
  </si>
  <si>
    <r>
      <t xml:space="preserve">12:00 Corazón  </t>
    </r>
    <r>
      <rPr>
        <sz val="8"/>
        <rFont val="Wingdings"/>
        <charset val="2"/>
      </rPr>
      <t xml:space="preserve">ü </t>
    </r>
    <r>
      <rPr>
        <sz val="8"/>
        <color rgb="FFFF0000"/>
        <rFont val="Arial"/>
        <family val="2"/>
      </rPr>
      <t/>
    </r>
  </si>
  <si>
    <r>
      <t xml:space="preserve">14:15 Monteviejo </t>
    </r>
    <r>
      <rPr>
        <sz val="8"/>
        <rFont val="Wingdings"/>
        <charset val="2"/>
      </rPr>
      <t xml:space="preserve">ü </t>
    </r>
  </si>
  <si>
    <t>Celina Ford x1</t>
  </si>
  <si>
    <t xml:space="preserve">Hotel &amp; Casino Condor de los Andes </t>
  </si>
  <si>
    <t>Lateral norte acceso Este, 3292, Guaymallen</t>
  </si>
  <si>
    <t>119+10</t>
  </si>
  <si>
    <t>compró caja x6</t>
  </si>
  <si>
    <t>Tricia Thomason</t>
  </si>
  <si>
    <t xml:space="preserve">shipping x6 cada una </t>
  </si>
  <si>
    <t>they speak some Spanish</t>
  </si>
  <si>
    <t>10:35 Mayra, Claudio</t>
  </si>
  <si>
    <r>
      <t xml:space="preserve">11:30 Caelum </t>
    </r>
    <r>
      <rPr>
        <sz val="8"/>
        <rFont val="Wingdings"/>
        <charset val="2"/>
      </rPr>
      <t>ü</t>
    </r>
  </si>
  <si>
    <r>
      <t xml:space="preserve">13:30 Martino </t>
    </r>
    <r>
      <rPr>
        <sz val="8"/>
        <rFont val="Wingdings"/>
        <charset val="2"/>
      </rPr>
      <t>ü</t>
    </r>
  </si>
  <si>
    <t>Sara Shaw</t>
  </si>
  <si>
    <t>Piso 8, Dpto 807</t>
  </si>
  <si>
    <t>Atamisque/Andeluna NO</t>
  </si>
  <si>
    <t>Enzo Bianchi</t>
  </si>
  <si>
    <t>Alexia Robinson 
(manager de Turismo)
Debóra Aguilar 
(Coord. De Turismo)</t>
  </si>
  <si>
    <t>debora.aguilar@bodegasbianchi.com.ar
alexia.robinson@bodegasbianchi.com.ar
+54 9 2604 04-8509</t>
  </si>
  <si>
    <t>Lucy Roberts x1</t>
  </si>
  <si>
    <t>56+15</t>
  </si>
  <si>
    <t>Karen Dhanowa x2</t>
  </si>
  <si>
    <t xml:space="preserve">Rita Domarkaite </t>
  </si>
  <si>
    <t>rita.dompet@gmail.com</t>
  </si>
  <si>
    <t>Dustin McQuaide x2</t>
  </si>
  <si>
    <t>pidieron Viña Cobos</t>
  </si>
  <si>
    <t>Will Randall x2</t>
  </si>
  <si>
    <t>333 + 777</t>
  </si>
  <si>
    <t xml:space="preserve">Montevideo 127- 3º piso - Dpto 10,Capital </t>
  </si>
  <si>
    <t>Kanda Strohl x2</t>
  </si>
  <si>
    <t>Solo come pescado, ningún otro tipo de carne</t>
  </si>
  <si>
    <t xml:space="preserve">8:05 Majo, Osqui </t>
  </si>
  <si>
    <t>btw 9 de Julio y España</t>
  </si>
  <si>
    <r>
      <t xml:space="preserve">10:00 Piedra Negra </t>
    </r>
    <r>
      <rPr>
        <sz val="8"/>
        <rFont val="Wingdings"/>
        <charset val="2"/>
      </rPr>
      <t>ü</t>
    </r>
  </si>
  <si>
    <r>
      <t xml:space="preserve">14:15 Monteviejo </t>
    </r>
    <r>
      <rPr>
        <sz val="8"/>
        <rFont val="Wingdings"/>
        <charset val="2"/>
      </rPr>
      <t>ü</t>
    </r>
  </si>
  <si>
    <t xml:space="preserve">8:30 Eze, Osqui </t>
  </si>
  <si>
    <t>Alberto Rojas x6</t>
  </si>
  <si>
    <r>
      <t xml:space="preserve">9:30 Cassone </t>
    </r>
    <r>
      <rPr>
        <sz val="8"/>
        <rFont val="Wingdings"/>
        <charset val="2"/>
      </rPr>
      <t>ü</t>
    </r>
  </si>
  <si>
    <r>
      <t xml:space="preserve">11:30 Terrazas </t>
    </r>
    <r>
      <rPr>
        <sz val="8"/>
        <rFont val="Wingdings"/>
        <charset val="2"/>
      </rPr>
      <t xml:space="preserve">ü </t>
    </r>
    <r>
      <rPr>
        <sz val="8"/>
        <color rgb="FFFF0000"/>
        <rFont val="Arial"/>
        <family val="2"/>
      </rPr>
      <t/>
    </r>
  </si>
  <si>
    <r>
      <t xml:space="preserve">Martino </t>
    </r>
    <r>
      <rPr>
        <sz val="8"/>
        <rFont val="Wingdings"/>
        <charset val="2"/>
      </rPr>
      <t xml:space="preserve">ü </t>
    </r>
    <r>
      <rPr>
        <sz val="8"/>
        <color rgb="FFFF0000"/>
        <rFont val="Arial"/>
        <family val="2"/>
      </rPr>
      <t/>
    </r>
  </si>
  <si>
    <t>Ramona Assie x2</t>
  </si>
  <si>
    <t>Meg Fairclough x4</t>
  </si>
  <si>
    <t>Posada el Encuentro - Chacras de Coria</t>
  </si>
  <si>
    <t>tours@kaikenwines.com
cmacaya@kaikenwines.com
4761111-14 fijo bga
2615250018 cel tmo
5620303 tel</t>
  </si>
  <si>
    <t xml:space="preserve">DELUXE  -  DELUXE  -  DELUXE </t>
  </si>
  <si>
    <t xml:space="preserve">Gera </t>
  </si>
  <si>
    <t xml:space="preserve">info@bodegacruzat.com
romina@bodegacruzat.com
5620390 fijo bga
261 254 5171 cel tmo
</t>
  </si>
  <si>
    <t>Rodrigo (encargado de turismo)
Romina (Admin)</t>
  </si>
  <si>
    <t xml:space="preserve">8:15 Eze, Osqui </t>
  </si>
  <si>
    <t>8:35 Gera, Osqui</t>
  </si>
  <si>
    <t xml:space="preserve">Andreas Kaltseis x1 </t>
  </si>
  <si>
    <t>Ashley Guthrie x3</t>
  </si>
  <si>
    <t>8:30 Mayra, Osqui</t>
  </si>
  <si>
    <t>Necochea 569</t>
  </si>
  <si>
    <t>8:40 Eze, Claudio</t>
  </si>
  <si>
    <t>Hellen Kauffeld x1</t>
  </si>
  <si>
    <t xml:space="preserve">Dutch </t>
  </si>
  <si>
    <t>8:00 Majo, Osqui</t>
  </si>
  <si>
    <t>Fuente Mayor, Ciudad</t>
  </si>
  <si>
    <t>Dpto 4B - btw Chile &amp; 25 de Mayo</t>
  </si>
  <si>
    <t>204+476</t>
  </si>
  <si>
    <t xml:space="preserve">Casa Glebinias </t>
  </si>
  <si>
    <t>rva Lauren Doll</t>
  </si>
  <si>
    <t>111+259</t>
  </si>
  <si>
    <t>Nathan Allen x2</t>
  </si>
  <si>
    <r>
      <rPr>
        <b/>
        <sz val="10"/>
        <color rgb="FFFF0000"/>
        <rFont val="Verdana"/>
        <family val="2"/>
      </rPr>
      <t xml:space="preserve">$550 pp + IVA
</t>
    </r>
    <r>
      <rPr>
        <i/>
        <sz val="10"/>
        <color rgb="FFFF0000"/>
        <rFont val="Verdana"/>
        <family val="2"/>
      </rPr>
      <t>updated 15/2/2018</t>
    </r>
    <r>
      <rPr>
        <sz val="10"/>
        <color rgb="FFFF0000"/>
        <rFont val="Verdana"/>
        <family val="2"/>
      </rPr>
      <t xml:space="preserve">
Tempus Alba Tempranillo
Tempus Alba Pleno
Tempus Alba Rva del Enólogo
Tempus Alba Selección de Clones Vero MB
</t>
    </r>
    <r>
      <rPr>
        <i/>
        <sz val="10"/>
        <color rgb="FFFF0000"/>
        <rFont val="Verdana"/>
        <family val="2"/>
      </rPr>
      <t>+ degustación de aceite de oliva propio y pan casero
updated 15/2/2018</t>
    </r>
  </si>
  <si>
    <t>bodega@tempusalba.com
sgenolet@tempusalba.com
cel: 15 527 5118 (Sibila)
Bodega: 4813 501</t>
  </si>
  <si>
    <t xml:space="preserve">Lun a Vie 10 a 17hs tour privados c/guía
10:30 - 11:30 - 12:30 - 13:30 </t>
  </si>
  <si>
    <t>Bed &amp; Breakfast Plaza Italia</t>
  </si>
  <si>
    <t>Boyfriend's birthday today</t>
  </si>
  <si>
    <t>8:30 Eze, Osqui</t>
  </si>
  <si>
    <t>Hotel Mallorca, Ciudad (Julio A. Roca 719)</t>
  </si>
  <si>
    <t>Natalya Artym x2</t>
  </si>
  <si>
    <t>25 de Mayo 1756 Piso 1, dpt 3</t>
  </si>
  <si>
    <t>btw Barcala y Godoy Cruz</t>
  </si>
  <si>
    <t>12 bottle shipping</t>
  </si>
  <si>
    <t>JAC Hostel Boustique</t>
  </si>
  <si>
    <r>
      <rPr>
        <b/>
        <sz val="10"/>
        <rFont val="Arial"/>
        <family val="2"/>
      </rPr>
      <t xml:space="preserve">Drop off </t>
    </r>
    <r>
      <rPr>
        <sz val="10"/>
        <rFont val="Arial"/>
        <family val="2"/>
      </rPr>
      <t>Hotel Agua del Corral</t>
    </r>
  </si>
  <si>
    <t>Maria Miccoli x2</t>
  </si>
  <si>
    <t>It's their wed aniversary</t>
  </si>
  <si>
    <t>wanted Piedra Infinita</t>
  </si>
  <si>
    <r>
      <t xml:space="preserve">11:30 Cruzat </t>
    </r>
    <r>
      <rPr>
        <sz val="8"/>
        <rFont val="Wingdings"/>
        <charset val="2"/>
      </rPr>
      <t>ü</t>
    </r>
  </si>
  <si>
    <t>Avenida Boulogne Sur Mer 567 - Piso 4 apt. 1</t>
  </si>
  <si>
    <t xml:space="preserve">took Luján Nov 4th </t>
  </si>
  <si>
    <t xml:space="preserve">6 bottle shipping </t>
  </si>
  <si>
    <t>Llegan el 7/11 15:25hs &gt; pickup airport US$45</t>
  </si>
  <si>
    <t>Ave. Boulogne Sur Mer 567 (1º piso - dpto 1)</t>
  </si>
  <si>
    <t>Scott Schropp x2</t>
  </si>
  <si>
    <t>8:05 Majo, Osqui</t>
  </si>
  <si>
    <t>10pm flight o Bs As - book a transfer + pick up US $20</t>
  </si>
  <si>
    <t>TRANSFER ALEXANDER ROSS X3 - 15:25 hs - sky airlines vuelo 523 SCL-MZA</t>
  </si>
  <si>
    <t>8:25 Eze, Claudio</t>
  </si>
  <si>
    <r>
      <t xml:space="preserve">11:30 Pulenta </t>
    </r>
    <r>
      <rPr>
        <sz val="8"/>
        <rFont val="Wingdings"/>
        <charset val="2"/>
      </rPr>
      <t xml:space="preserve">ü </t>
    </r>
    <r>
      <rPr>
        <sz val="8"/>
        <rFont val="Arial"/>
        <family val="2"/>
      </rPr>
      <t>&gt; pedir que No olviden quesos</t>
    </r>
  </si>
  <si>
    <r>
      <t xml:space="preserve">13:30 Decero </t>
    </r>
    <r>
      <rPr>
        <sz val="8"/>
        <rFont val="Wingdings"/>
        <charset val="2"/>
      </rPr>
      <t xml:space="preserve">ü </t>
    </r>
    <r>
      <rPr>
        <sz val="8"/>
        <rFont val="Arial"/>
        <family val="2"/>
      </rPr>
      <t>&gt; guía NO almuerza c/pax</t>
    </r>
  </si>
  <si>
    <t>24 bottle shipping</t>
  </si>
  <si>
    <t>Tracy Delossantos x2</t>
  </si>
  <si>
    <t>Atamisque/Altus/Mendel/Piedra Negra/Corazón 10hs/Andeluna/ Monteviejo NO // Majo puede</t>
  </si>
  <si>
    <t>Isabelle Hogan x2</t>
  </si>
  <si>
    <t>Flor S NO</t>
  </si>
  <si>
    <t>Hammarskjold 476 - Ciudad</t>
  </si>
  <si>
    <t>No mandar feedback a Natalya</t>
  </si>
  <si>
    <t xml:space="preserve">pagar Fc dentro del mes en curso </t>
  </si>
  <si>
    <t>Piedra Negra NO</t>
  </si>
  <si>
    <t xml:space="preserve">8:20 Flor S, Osqui </t>
  </si>
  <si>
    <t>Vistalba/Altus/Diamandes/Monteviejo/Andeluna/Gera NO</t>
  </si>
  <si>
    <t>Mary Henderson x1</t>
  </si>
  <si>
    <t>B&amp;B Plaza Italia</t>
  </si>
  <si>
    <t>Majo puede solo Laid Back</t>
  </si>
  <si>
    <t>Hotel Princess - 25 de Mayo 1162</t>
  </si>
  <si>
    <r>
      <t xml:space="preserve">Canada - </t>
    </r>
    <r>
      <rPr>
        <b/>
        <sz val="10"/>
        <color rgb="FF17DF71"/>
        <rFont val="Arial"/>
        <family val="2"/>
      </rPr>
      <t xml:space="preserve">6 bottle shipping </t>
    </r>
  </si>
  <si>
    <r>
      <t xml:space="preserve">9:15 AMP </t>
    </r>
    <r>
      <rPr>
        <sz val="8"/>
        <rFont val="Wingdings"/>
        <charset val="2"/>
      </rPr>
      <t xml:space="preserve">ü </t>
    </r>
    <r>
      <rPr>
        <sz val="8"/>
        <rFont val="Arial"/>
        <family val="2"/>
      </rPr>
      <t xml:space="preserve">&gt; US$ 45 x $228 pp </t>
    </r>
  </si>
  <si>
    <t>Lauren Doll</t>
  </si>
  <si>
    <t>Hellen Kauffeld</t>
  </si>
  <si>
    <t>Jorgan Guest</t>
  </si>
  <si>
    <t>Edward Humbld</t>
  </si>
  <si>
    <t>Carol Brooks</t>
  </si>
  <si>
    <t>Eze NO</t>
  </si>
  <si>
    <t>Vistalba/Altus/Diamandes/Monteviejo/Andeluna/Eze NO</t>
  </si>
  <si>
    <r>
      <t xml:space="preserve">Lagarde </t>
    </r>
    <r>
      <rPr>
        <sz val="8"/>
        <rFont val="Wingdings"/>
        <charset val="2"/>
      </rPr>
      <t>ü</t>
    </r>
    <r>
      <rPr>
        <sz val="8"/>
        <color rgb="FFFF0000"/>
        <rFont val="Arial"/>
        <family val="2"/>
      </rPr>
      <t/>
    </r>
  </si>
  <si>
    <r>
      <t xml:space="preserve">10:00 Piedra Negra  </t>
    </r>
    <r>
      <rPr>
        <sz val="8"/>
        <rFont val="Wingdings"/>
        <charset val="2"/>
      </rPr>
      <t>ü</t>
    </r>
  </si>
  <si>
    <r>
      <rPr>
        <sz val="8"/>
        <rFont val="Arial"/>
        <family val="2"/>
      </rPr>
      <t>Andeluna</t>
    </r>
    <r>
      <rPr>
        <sz val="8"/>
        <color rgb="FF0000FF"/>
        <rFont val="Arial"/>
        <family val="2"/>
      </rPr>
      <t xml:space="preserve">  </t>
    </r>
    <r>
      <rPr>
        <sz val="8"/>
        <color rgb="FF0000FF"/>
        <rFont val="Wingdings"/>
        <charset val="2"/>
      </rPr>
      <t>ü</t>
    </r>
    <r>
      <rPr>
        <sz val="8"/>
        <color rgb="FF0000FF"/>
        <rFont val="Arial"/>
        <family val="2"/>
      </rPr>
      <t>&gt; $ 28822.5</t>
    </r>
  </si>
  <si>
    <t>Ricardo Fernandez x2</t>
  </si>
  <si>
    <t>ha tomado tours con nos 2016 y 2018</t>
  </si>
  <si>
    <t>Luke</t>
  </si>
  <si>
    <t>Plaza Paradiso Petite</t>
  </si>
  <si>
    <t>Jacqueline</t>
  </si>
  <si>
    <t>no CH - Interested in SB y Salentein</t>
  </si>
  <si>
    <t>she doesn't drink whites! - no eat meat for her, but fish yes</t>
  </si>
  <si>
    <t>Río Grande 2333, Luján de Cuyo</t>
  </si>
  <si>
    <t>Ana Claudia Lopes x2</t>
  </si>
  <si>
    <t>680+40</t>
  </si>
  <si>
    <t>honeymoon! - pick up &amp; drop off included</t>
  </si>
  <si>
    <t>take 1 bag + 1 small bag each</t>
  </si>
  <si>
    <t>1113+2000+1127+60</t>
  </si>
  <si>
    <t>Geraldine Galue x2</t>
  </si>
  <si>
    <t>NH Cordillera (habitación 404)</t>
  </si>
  <si>
    <t>Fabiano Machado</t>
  </si>
  <si>
    <t>8:10 Majo, Osqui</t>
  </si>
  <si>
    <t>6 bottle shipping</t>
  </si>
  <si>
    <t>Andy Bush x2</t>
  </si>
  <si>
    <t>honeymooners</t>
  </si>
  <si>
    <t>Jacob</t>
  </si>
  <si>
    <r>
      <t xml:space="preserve">10:00 Altus  </t>
    </r>
    <r>
      <rPr>
        <sz val="8"/>
        <rFont val="Wingdings"/>
        <charset val="2"/>
      </rPr>
      <t>ü</t>
    </r>
    <r>
      <rPr>
        <sz val="8"/>
        <rFont val="Arial"/>
        <family val="2"/>
      </rPr>
      <t xml:space="preserve"> </t>
    </r>
  </si>
  <si>
    <r>
      <t xml:space="preserve">12:00 Piedra Negra </t>
    </r>
    <r>
      <rPr>
        <sz val="8"/>
        <rFont val="Wingdings"/>
        <charset val="2"/>
      </rPr>
      <t>ü</t>
    </r>
    <r>
      <rPr>
        <sz val="8"/>
        <rFont val="Arial"/>
        <family val="2"/>
      </rPr>
      <t xml:space="preserve"> </t>
    </r>
  </si>
  <si>
    <r>
      <t xml:space="preserve">12:00 Zaina </t>
    </r>
    <r>
      <rPr>
        <sz val="8"/>
        <rFont val="Wingdings"/>
        <charset val="2"/>
      </rPr>
      <t xml:space="preserve">ü </t>
    </r>
    <r>
      <rPr>
        <sz val="8"/>
        <rFont val="Arial"/>
        <family val="2"/>
      </rPr>
      <t>&gt; mandar pago OCT</t>
    </r>
  </si>
  <si>
    <r>
      <t xml:space="preserve">14:30 Salentein &gt; guía NO almuerza con pax </t>
    </r>
    <r>
      <rPr>
        <sz val="8"/>
        <rFont val="Wingdings"/>
        <charset val="2"/>
      </rPr>
      <t>ü</t>
    </r>
  </si>
  <si>
    <t>Atamisque/Altus/Mendel/Gera/P. Negra/Mayra/Bianchi/ Monteviejo/Gimenez Riili/Corzón del Sol/Domaine Bousquet/Andeluna/Diamandes/SalenteinNO</t>
  </si>
  <si>
    <t>Jennifer Nelson</t>
  </si>
  <si>
    <t>Kanda Strohl</t>
  </si>
  <si>
    <t>TRANSFER IN 15:55HS DANIEL BRUETMAN X7 - Osqui</t>
  </si>
  <si>
    <t>Gavin Clarke</t>
  </si>
  <si>
    <t>Maximilian Würfel</t>
  </si>
  <si>
    <t>Both of us do not eat meat or fish but we eat anything with milk like cheese,cream yogurt and eggs. </t>
  </si>
  <si>
    <t>And my husband is intolerant to mushrooms, eggplants and zucchini.</t>
  </si>
  <si>
    <t>NO ENVIAR FEEDBACK!</t>
  </si>
  <si>
    <t xml:space="preserve">8:45 Majo, Claudio </t>
  </si>
  <si>
    <r>
      <t xml:space="preserve">9:30 AMP </t>
    </r>
    <r>
      <rPr>
        <sz val="8"/>
        <rFont val="Wingdings"/>
        <charset val="2"/>
      </rPr>
      <t xml:space="preserve">ü </t>
    </r>
    <r>
      <rPr>
        <sz val="8"/>
        <rFont val="Arial"/>
        <family val="2"/>
      </rPr>
      <t xml:space="preserve">&gt; US$ 45pp </t>
    </r>
  </si>
  <si>
    <r>
      <t xml:space="preserve">12:00 Viña Cobos </t>
    </r>
    <r>
      <rPr>
        <sz val="8"/>
        <rFont val="Wingdings"/>
        <charset val="2"/>
      </rPr>
      <t>ü</t>
    </r>
    <r>
      <rPr>
        <sz val="8"/>
        <rFont val="Arial"/>
        <family val="2"/>
      </rPr>
      <t xml:space="preserve"> </t>
    </r>
  </si>
  <si>
    <r>
      <t xml:space="preserve">14/14:30 Lagarde </t>
    </r>
    <r>
      <rPr>
        <sz val="8"/>
        <rFont val="Wingdings"/>
        <charset val="2"/>
      </rPr>
      <t>ü</t>
    </r>
    <r>
      <rPr>
        <sz val="8"/>
        <rFont val="Arial"/>
        <family val="2"/>
      </rPr>
      <t xml:space="preserve"> </t>
    </r>
  </si>
  <si>
    <t>Everette Cooke x2</t>
  </si>
  <si>
    <t>14:30 Domaine Bosuquet</t>
  </si>
  <si>
    <t xml:space="preserve">9:45 Atamisque </t>
  </si>
  <si>
    <t>Salieron 7, uno no quiso ir</t>
  </si>
  <si>
    <t>Lindsey Callaway x6</t>
  </si>
  <si>
    <t>Querencia Lodge Lunlunta</t>
  </si>
  <si>
    <t>Sabrina/Piedra Negra/Matervini/ Mendel/ Trez/Majo/ Mayra/Eze/Gera/Flor S NO</t>
  </si>
  <si>
    <t>Michael Aherne x2</t>
  </si>
  <si>
    <t>11:30 Carmine Granata OK WhatsApp c/2pax</t>
  </si>
  <si>
    <t>Stacey Mason x2</t>
  </si>
  <si>
    <t>knows iti!</t>
  </si>
  <si>
    <t>Daniel Bruetman x7</t>
  </si>
  <si>
    <t>se tardaron en AMP, se perdieron las ventas</t>
  </si>
  <si>
    <t>Deborah</t>
  </si>
  <si>
    <t xml:space="preserve">Cavas Wine Lodge </t>
  </si>
  <si>
    <t>Ximena Pontillo</t>
  </si>
  <si>
    <t>rva under her name @ Lares</t>
  </si>
  <si>
    <t>Rva under his name @ Cavas</t>
  </si>
  <si>
    <r>
      <t xml:space="preserve">9:30 Caelum  </t>
    </r>
    <r>
      <rPr>
        <sz val="8"/>
        <rFont val="Wingdings"/>
        <charset val="2"/>
      </rPr>
      <t>ü</t>
    </r>
  </si>
  <si>
    <r>
      <t xml:space="preserve">13:00 Cassone Ok WhatsApp </t>
    </r>
    <r>
      <rPr>
        <sz val="8"/>
        <rFont val="Wingdings"/>
        <charset val="2"/>
      </rPr>
      <t>ü</t>
    </r>
  </si>
  <si>
    <r>
      <t xml:space="preserve">Martino Wines Ok WhatsApp </t>
    </r>
    <r>
      <rPr>
        <sz val="8"/>
        <rFont val="Wingdings"/>
        <charset val="2"/>
      </rPr>
      <t>ü</t>
    </r>
  </si>
  <si>
    <t xml:space="preserve">12:00hs - TRANSFER HYATT-AEROPUERTO X5 - DANIEL BRUETMAN - Osqui </t>
  </si>
  <si>
    <t>Richard Katnik x2</t>
  </si>
  <si>
    <t>wife</t>
  </si>
  <si>
    <t>11:30 Carmine Ok WhatsApp &gt; pagar Oct</t>
  </si>
  <si>
    <t>David Fairclough</t>
  </si>
  <si>
    <t>has a company in California - he lives in Mexico</t>
  </si>
  <si>
    <t xml:space="preserve">8:25 Flor L, Claudio </t>
  </si>
  <si>
    <t>Grupo de Daniel Bruetman</t>
  </si>
  <si>
    <t xml:space="preserve">12 bottle shippng </t>
  </si>
  <si>
    <t>ya pedí feedback - Carla</t>
  </si>
  <si>
    <t>Vistalba/Altus/Diamandes/Monteviejo/Andeluna/Piedra Negra/Cassone/Eze/Flor S NO</t>
  </si>
  <si>
    <t xml:space="preserve">Sven Fraunheim x2 </t>
  </si>
  <si>
    <t>German</t>
  </si>
  <si>
    <t>flight out at 9pm</t>
  </si>
  <si>
    <t>Mendel/Caelum/ Matervini / Cassone/ Terrazas/ Lagarde/ Cruzat/ Decero NO</t>
  </si>
  <si>
    <r>
      <t xml:space="preserve">9:30 Bandini OK WhatsApp  </t>
    </r>
    <r>
      <rPr>
        <sz val="8"/>
        <rFont val="Wingdings"/>
        <charset val="2"/>
      </rPr>
      <t>ü</t>
    </r>
  </si>
  <si>
    <r>
      <t xml:space="preserve">13:30 Martino Wines ok WhatsApp </t>
    </r>
    <r>
      <rPr>
        <sz val="8"/>
        <rFont val="Wingdings"/>
        <charset val="2"/>
      </rPr>
      <t>ü</t>
    </r>
    <r>
      <rPr>
        <sz val="8"/>
        <rFont val="Arial"/>
        <family val="2"/>
      </rPr>
      <t xml:space="preserve"> </t>
    </r>
  </si>
  <si>
    <t>Lindsey Callaway's friend</t>
  </si>
  <si>
    <t>David Brash x2</t>
  </si>
  <si>
    <t>Arnold Jacob</t>
  </si>
  <si>
    <t>ajacob@svprt.com</t>
  </si>
  <si>
    <t>Teal Bishop</t>
  </si>
  <si>
    <t>Tealbishop@gmail.com</t>
  </si>
  <si>
    <t>434 Gutierrez - Piso 2 Dpto 03</t>
  </si>
  <si>
    <t xml:space="preserve">8:10 Majo, Osqui </t>
  </si>
  <si>
    <r>
      <t xml:space="preserve">10:00 Altus Ok WhatsApp </t>
    </r>
    <r>
      <rPr>
        <sz val="8"/>
        <rFont val="Wingdings"/>
        <charset val="2"/>
      </rPr>
      <t>ü</t>
    </r>
  </si>
  <si>
    <r>
      <t xml:space="preserve">12:00 Zaina  </t>
    </r>
    <r>
      <rPr>
        <sz val="8"/>
        <rFont val="Wingdings"/>
        <charset val="2"/>
      </rPr>
      <t>ü</t>
    </r>
    <r>
      <rPr>
        <b/>
        <sz val="8"/>
        <rFont val="Arial"/>
        <family val="2"/>
      </rPr>
      <t xml:space="preserve"> </t>
    </r>
  </si>
  <si>
    <r>
      <t xml:space="preserve">Gimenez Riili   </t>
    </r>
    <r>
      <rPr>
        <sz val="8"/>
        <rFont val="Wingdings"/>
        <charset val="2"/>
      </rPr>
      <t>ü</t>
    </r>
  </si>
  <si>
    <t>8:00 Eze, Claudio</t>
  </si>
  <si>
    <t>Vistalba/Martino/Decero/Altus/Diamandes/ Carmine/Cassone/Gera/Flor S/ Matervini/Cruzat/Pulenta NO // Majo puede solo Laid Back</t>
  </si>
  <si>
    <t>No mandar feedback a Meg</t>
  </si>
  <si>
    <t>276+644</t>
  </si>
  <si>
    <t xml:space="preserve">8:05 Majo, 8:10 Claudio </t>
  </si>
  <si>
    <t>no contradecir al pasajero</t>
  </si>
  <si>
    <t>London - English</t>
  </si>
  <si>
    <t>Vito Magagnino</t>
  </si>
  <si>
    <t xml:space="preserve">WhatsApp +41789327216 </t>
  </si>
  <si>
    <t>Eze /Bianchi 10 o 12hs / Monteviejo/ Diamandes NO</t>
  </si>
  <si>
    <r>
      <t xml:space="preserve">9:15 Mendel </t>
    </r>
    <r>
      <rPr>
        <sz val="8"/>
        <rFont val="Wingdings"/>
        <charset val="2"/>
      </rPr>
      <t>ü</t>
    </r>
  </si>
  <si>
    <r>
      <t xml:space="preserve">11:00 Terrazas </t>
    </r>
    <r>
      <rPr>
        <sz val="8"/>
        <rFont val="Wingdings"/>
        <charset val="2"/>
      </rPr>
      <t>ü</t>
    </r>
  </si>
  <si>
    <t>Vistalba/Martino/Decero/Altus/Diamandes/Terrazas/Sole NO</t>
  </si>
  <si>
    <t>Brian Hall x2</t>
  </si>
  <si>
    <t>Canadian - en Marzo visitaron Mendel, Pule, Cael and Laga</t>
  </si>
  <si>
    <t>Soledad Andrade x1 (guía)</t>
  </si>
  <si>
    <t>Meagan Williams x4</t>
  </si>
  <si>
    <r>
      <t xml:space="preserve">Brazil - </t>
    </r>
    <r>
      <rPr>
        <sz val="10"/>
        <rFont val="Arial"/>
        <family val="2"/>
      </rPr>
      <t>Kadu_lopes@yahoo.com</t>
    </r>
  </si>
  <si>
    <t>Christine Hall</t>
  </si>
  <si>
    <t>Las Acacias 80, Luján de Cuyo</t>
  </si>
  <si>
    <r>
      <t xml:space="preserve">between </t>
    </r>
    <r>
      <rPr>
        <b/>
        <i/>
        <sz val="10"/>
        <color rgb="FF000000"/>
        <rFont val="Arial"/>
        <family val="2"/>
      </rPr>
      <t>C. Orsini</t>
    </r>
    <r>
      <rPr>
        <i/>
        <sz val="10"/>
        <color rgb="FF000000"/>
        <rFont val="Arial"/>
        <family val="2"/>
      </rPr>
      <t xml:space="preserve"> street and </t>
    </r>
    <r>
      <rPr>
        <b/>
        <i/>
        <sz val="10"/>
        <color rgb="FF000000"/>
        <rFont val="Arial"/>
        <family val="2"/>
      </rPr>
      <t>Las Acacias Sur</t>
    </r>
    <r>
      <rPr>
        <i/>
        <sz val="10"/>
        <color rgb="FF000000"/>
        <rFont val="Arial"/>
        <family val="2"/>
      </rPr>
      <t xml:space="preserve"> street</t>
    </r>
  </si>
  <si>
    <t>AMP/Mende/Atamisque NO</t>
  </si>
  <si>
    <t>Italia 6016, Chacras de Coria</t>
  </si>
  <si>
    <t>Clara Mouset x1 (guía)</t>
  </si>
  <si>
    <t xml:space="preserve">9:00 Eze, Claudio </t>
  </si>
  <si>
    <t>AMP/Mende/Atamisque/Zaina/ P NegraNO</t>
  </si>
  <si>
    <t xml:space="preserve">Monteviejo 4 pax + guía </t>
  </si>
  <si>
    <t>Luc Brokatzky x2</t>
  </si>
  <si>
    <t>Switzerland</t>
  </si>
  <si>
    <t>Nicole Moffatt</t>
  </si>
  <si>
    <t>Werner</t>
  </si>
  <si>
    <t>Amigorena 56 - Dpto 11</t>
  </si>
  <si>
    <t>Julian Tetzlaff x2</t>
  </si>
  <si>
    <t>Hotel Carollo Gold</t>
  </si>
  <si>
    <t>juliantetzlaff@hotmail.com</t>
  </si>
  <si>
    <t>German?</t>
  </si>
  <si>
    <r>
      <t xml:space="preserve">12:00 Gimenez Riili Ok WhatsApp </t>
    </r>
    <r>
      <rPr>
        <sz val="8"/>
        <rFont val="Wingdings"/>
        <charset val="2"/>
      </rPr>
      <t>ü</t>
    </r>
  </si>
  <si>
    <r>
      <t xml:space="preserve">10:30 Tempus Alba Ok whatsApp </t>
    </r>
    <r>
      <rPr>
        <sz val="8"/>
        <rFont val="Wingdings"/>
        <charset val="2"/>
      </rPr>
      <t>ü</t>
    </r>
    <r>
      <rPr>
        <sz val="8"/>
        <rFont val="Arial"/>
        <family val="2"/>
      </rPr>
      <t xml:space="preserve"> - visita y degu debe durar 1:30hs puntual</t>
    </r>
  </si>
  <si>
    <r>
      <t xml:space="preserve">12:30 Viña Cobos </t>
    </r>
    <r>
      <rPr>
        <sz val="8"/>
        <rFont val="Wingdings"/>
        <charset val="2"/>
      </rPr>
      <t>ü</t>
    </r>
  </si>
  <si>
    <r>
      <t xml:space="preserve">14:00 Lagarde </t>
    </r>
    <r>
      <rPr>
        <sz val="8"/>
        <rFont val="Wingdings"/>
        <charset val="2"/>
      </rPr>
      <t>ü</t>
    </r>
  </si>
  <si>
    <t>219+511</t>
  </si>
  <si>
    <t xml:space="preserve">Sarah Bunting x2 </t>
  </si>
  <si>
    <t>Grand Dakar Hotel</t>
  </si>
  <si>
    <t>Niel Vehring x2</t>
  </si>
  <si>
    <t>Luuk Brinkman</t>
  </si>
  <si>
    <t xml:space="preserve">Chile 829 </t>
  </si>
  <si>
    <t>Dutch &amp; German</t>
  </si>
  <si>
    <t>btw Montevideo &amp; San Lorenzo St.</t>
  </si>
  <si>
    <t>San Luis St.</t>
  </si>
  <si>
    <t>675+495</t>
  </si>
  <si>
    <t xml:space="preserve">Alt email: luc.brokatzky@geist-agency.com </t>
  </si>
  <si>
    <t>no carbs</t>
  </si>
  <si>
    <t>Steve</t>
  </si>
  <si>
    <t>6 shipping</t>
  </si>
  <si>
    <t>she's pescatarian - I eat fish and seafood</t>
  </si>
  <si>
    <t>George</t>
  </si>
  <si>
    <r>
      <t xml:space="preserve">12:00 Viña Cobos </t>
    </r>
    <r>
      <rPr>
        <sz val="8"/>
        <rFont val="Wingdings"/>
        <charset val="2"/>
      </rPr>
      <t xml:space="preserve">ü </t>
    </r>
  </si>
  <si>
    <r>
      <t xml:space="preserve">14/14:30 Finca Decero </t>
    </r>
    <r>
      <rPr>
        <sz val="8"/>
        <rFont val="Wingdings"/>
        <charset val="2"/>
      </rPr>
      <t xml:space="preserve">ü </t>
    </r>
    <r>
      <rPr>
        <sz val="8"/>
        <rFont val="Arial"/>
        <family val="2"/>
      </rPr>
      <t>&gt; el guía almuerza c/pax</t>
    </r>
  </si>
  <si>
    <t xml:space="preserve">Monteviejo/Diamandes/Piedra Negra/Andeluna/Mendel/Carmine Granata/domaine Bousquet (segunda rva)/Martino Wines/Lagarde NO </t>
  </si>
  <si>
    <t xml:space="preserve">Atamisque/Altus/Mendel/Domaine Bousquet/Monteviejo/Diamandes NO </t>
  </si>
  <si>
    <t>Dustin McQuaide</t>
  </si>
  <si>
    <r>
      <t xml:space="preserve">9:15 AMP </t>
    </r>
    <r>
      <rPr>
        <sz val="8"/>
        <rFont val="Wingdings"/>
        <charset val="2"/>
      </rPr>
      <t xml:space="preserve">ü </t>
    </r>
    <r>
      <rPr>
        <sz val="8"/>
        <rFont val="Arial"/>
        <family val="2"/>
      </rPr>
      <t xml:space="preserve">a  US$ 45 pp </t>
    </r>
    <r>
      <rPr>
        <b/>
        <sz val="8"/>
        <rFont val="Arial"/>
        <family val="2"/>
      </rPr>
      <t>$43340</t>
    </r>
    <r>
      <rPr>
        <sz val="8"/>
        <rFont val="Arial"/>
        <family val="2"/>
      </rPr>
      <t xml:space="preserve"> Total &gt;&gt; fueron </t>
    </r>
    <r>
      <rPr>
        <b/>
        <sz val="8"/>
        <rFont val="Arial"/>
        <family val="2"/>
      </rPr>
      <t xml:space="preserve">4 pasajeros </t>
    </r>
  </si>
  <si>
    <t>Vistalba/Martino/Decero/Altus/Diamandes/Carmine/ Sabrina/Mendel canceló NO</t>
  </si>
  <si>
    <t>Próxima vez que tomen tour pedir 50% deposit</t>
  </si>
  <si>
    <t>8:10 Flor L , Osqui</t>
  </si>
  <si>
    <t>Matervini/Cruzat/Atamisque/Monteviejo/Domaine/Altus almuerzo/Mayra/Andeluna NO</t>
  </si>
  <si>
    <r>
      <t xml:space="preserve">10:00 Altus  </t>
    </r>
    <r>
      <rPr>
        <sz val="8"/>
        <rFont val="Wingdings"/>
        <charset val="2"/>
      </rPr>
      <t>ü</t>
    </r>
  </si>
  <si>
    <r>
      <t xml:space="preserve">12:00 Zaina  </t>
    </r>
    <r>
      <rPr>
        <sz val="8"/>
        <rFont val="Wingdings"/>
        <charset val="2"/>
      </rPr>
      <t>ü</t>
    </r>
    <r>
      <rPr>
        <sz val="8"/>
        <rFont val="Arial"/>
        <family val="2"/>
      </rPr>
      <t xml:space="preserve"> </t>
    </r>
  </si>
  <si>
    <r>
      <t xml:space="preserve">14:30 Domaine Bousquet  </t>
    </r>
    <r>
      <rPr>
        <sz val="8"/>
        <rFont val="Wingdings"/>
        <charset val="2"/>
      </rPr>
      <t>ü</t>
    </r>
  </si>
  <si>
    <t>Sabrina/Gera/Eze/ Bianchi/Piedra Negra NO</t>
  </si>
  <si>
    <t xml:space="preserve">Yanina (encargada de turismo)
Flor Genoud (dueña)
Marianela Pizzonia
(Chef)
Agostina Bermudez
</t>
  </si>
  <si>
    <t>9 de Julio 641 - piso 4° dpto 9</t>
  </si>
  <si>
    <t>bwt Inf. Mercedes y Pedro Molina</t>
  </si>
  <si>
    <t>Myrranda Manning x2</t>
  </si>
  <si>
    <t>Wally</t>
  </si>
  <si>
    <r>
      <t xml:space="preserve">10:30 Piedra Negra </t>
    </r>
    <r>
      <rPr>
        <sz val="8"/>
        <rFont val="Wingdings"/>
        <charset val="2"/>
      </rPr>
      <t>ü</t>
    </r>
  </si>
  <si>
    <r>
      <t xml:space="preserve">12:00 Corazón del sol </t>
    </r>
    <r>
      <rPr>
        <sz val="8"/>
        <rFont val="Wingdings"/>
        <charset val="2"/>
      </rPr>
      <t>ü</t>
    </r>
  </si>
  <si>
    <t>8:35 Majo &gt; PAGAR tour 17/11, Osqui</t>
  </si>
  <si>
    <t>Scott Cook x2</t>
  </si>
  <si>
    <r>
      <t xml:space="preserve">9:30 Familia Cassone </t>
    </r>
    <r>
      <rPr>
        <sz val="8"/>
        <rFont val="Wingdings"/>
        <charset val="2"/>
      </rPr>
      <t>ü</t>
    </r>
  </si>
  <si>
    <r>
      <t xml:space="preserve">Martino Wines </t>
    </r>
    <r>
      <rPr>
        <sz val="8"/>
        <rFont val="Wingdings"/>
        <charset val="2"/>
      </rPr>
      <t>ü</t>
    </r>
  </si>
  <si>
    <r>
      <rPr>
        <b/>
        <sz val="10"/>
        <rFont val="Arial"/>
        <family val="2"/>
      </rPr>
      <t>niel.vehring@gmail.com</t>
    </r>
    <r>
      <rPr>
        <sz val="10"/>
        <rFont val="Arial"/>
        <family val="2"/>
      </rPr>
      <t xml:space="preserve"> - +5491155897892</t>
    </r>
  </si>
  <si>
    <r>
      <rPr>
        <b/>
        <sz val="10"/>
        <rFont val="Arial"/>
        <family val="2"/>
      </rPr>
      <t xml:space="preserve">luuk.b2000@hotmail.com </t>
    </r>
    <r>
      <rPr>
        <sz val="10"/>
        <rFont val="Arial"/>
        <family val="2"/>
      </rPr>
      <t>- +31681383775</t>
    </r>
  </si>
  <si>
    <t>Heike Dockhorn x2</t>
  </si>
  <si>
    <t>Rodríguez Coronel 2240 Casa 10</t>
  </si>
  <si>
    <t>btw Altamirano y Coronel Moldes</t>
  </si>
  <si>
    <t>Ninguno de los dos come cerdo</t>
  </si>
  <si>
    <t>18 bottle shipping</t>
  </si>
  <si>
    <t>Hotel Mallorca</t>
  </si>
  <si>
    <t>210+2480</t>
  </si>
  <si>
    <t>knows iti! - no puede comer cilantro / coriandro</t>
  </si>
  <si>
    <t>Liz</t>
  </si>
  <si>
    <t xml:space="preserve">8:10 Majo, Claudio </t>
  </si>
  <si>
    <t>Deborah Reed</t>
  </si>
  <si>
    <r>
      <t xml:space="preserve">9:30 Caelum </t>
    </r>
    <r>
      <rPr>
        <sz val="8"/>
        <rFont val="Wingdings"/>
        <charset val="2"/>
      </rPr>
      <t>ü</t>
    </r>
    <r>
      <rPr>
        <sz val="8"/>
        <color rgb="FFFF0000"/>
        <rFont val="Arial"/>
        <family val="2"/>
      </rPr>
      <t/>
    </r>
  </si>
  <si>
    <r>
      <t xml:space="preserve">11:30 Cruzat </t>
    </r>
    <r>
      <rPr>
        <sz val="8"/>
        <rFont val="Wingdings"/>
        <charset val="2"/>
      </rPr>
      <t>ü</t>
    </r>
    <r>
      <rPr>
        <sz val="8"/>
        <rFont val="Arial"/>
        <family val="2"/>
      </rPr>
      <t xml:space="preserve"> </t>
    </r>
  </si>
  <si>
    <r>
      <t xml:space="preserve">13:00 Matervini </t>
    </r>
    <r>
      <rPr>
        <sz val="8"/>
        <rFont val="Wingdings"/>
        <charset val="2"/>
      </rPr>
      <t>ü</t>
    </r>
  </si>
  <si>
    <t>Nathan Allen</t>
  </si>
  <si>
    <t>Emma Taylor x2</t>
  </si>
  <si>
    <t>Pieter</t>
  </si>
  <si>
    <t>Pieter.vandenbroeck@hotmail.com</t>
  </si>
  <si>
    <t>Sole/ V.Cobos / Cruzat NO // Cassone y Mendel NO</t>
  </si>
  <si>
    <t>Sarah Ladd</t>
  </si>
  <si>
    <t>Karen y Rita</t>
  </si>
  <si>
    <t>10:40 Flor S, Claudio</t>
  </si>
  <si>
    <t>Paseo Sarmiento 75</t>
  </si>
  <si>
    <t>8:15 Majo, Osqui</t>
  </si>
  <si>
    <t>105+245</t>
  </si>
  <si>
    <t>Kelsey Fitzgerald x2</t>
  </si>
  <si>
    <t>780+780</t>
  </si>
  <si>
    <t>Posada Mawida</t>
  </si>
  <si>
    <t>Kelsey Nickerson x1</t>
  </si>
  <si>
    <t>175+45</t>
  </si>
  <si>
    <t>Dpto 3 E</t>
  </si>
  <si>
    <t>8:25 Majo, Osqui</t>
  </si>
  <si>
    <t>Harper Kroney x5</t>
  </si>
  <si>
    <t>no meats - vegetarian (no meat, no fish, no poultry)</t>
  </si>
  <si>
    <t>Vistalba/Altus/Diamandes/Monteviejo/Andeluna/Majo NO</t>
  </si>
  <si>
    <t>Majo NO</t>
  </si>
  <si>
    <r>
      <t xml:space="preserve">9:30 Chandon </t>
    </r>
    <r>
      <rPr>
        <sz val="8"/>
        <rFont val="Wingdings"/>
        <charset val="2"/>
      </rPr>
      <t>ü</t>
    </r>
  </si>
  <si>
    <r>
      <t xml:space="preserve">14:30 Lagarde </t>
    </r>
    <r>
      <rPr>
        <sz val="8"/>
        <rFont val="Wingdings"/>
        <charset val="2"/>
      </rPr>
      <t>ü</t>
    </r>
  </si>
  <si>
    <t>Brittanie Burke</t>
  </si>
  <si>
    <t>Mendel/Carmine Granata/Eze/Sole NO</t>
  </si>
  <si>
    <t>8:25 Mayra, Osqui</t>
  </si>
  <si>
    <t>205+935</t>
  </si>
  <si>
    <r>
      <t xml:space="preserve">11:30 Matervini  </t>
    </r>
    <r>
      <rPr>
        <sz val="8"/>
        <rFont val="Wingdings"/>
        <charset val="2"/>
      </rPr>
      <t>ü</t>
    </r>
  </si>
  <si>
    <r>
      <t xml:space="preserve">Decero  </t>
    </r>
    <r>
      <rPr>
        <sz val="8"/>
        <rFont val="Wingdings"/>
        <charset val="2"/>
      </rPr>
      <t>ü</t>
    </r>
  </si>
  <si>
    <r>
      <t xml:space="preserve">12:00 Zaina </t>
    </r>
    <r>
      <rPr>
        <sz val="8"/>
        <rFont val="Wingdings"/>
        <charset val="2"/>
      </rPr>
      <t xml:space="preserve">ü </t>
    </r>
  </si>
  <si>
    <t>Avisar a las bodegas el conocimiento del vino</t>
  </si>
  <si>
    <t>realizar tour sin tanta explicación técnica</t>
  </si>
  <si>
    <t>Eleanor Tixier x5</t>
  </si>
  <si>
    <r>
      <t xml:space="preserve">11:30 Caelum &gt; degu deluxe </t>
    </r>
    <r>
      <rPr>
        <sz val="8"/>
        <rFont val="Wingdings"/>
        <charset val="2"/>
      </rPr>
      <t>ü</t>
    </r>
  </si>
  <si>
    <r>
      <t xml:space="preserve">13:30 Lagarde &gt; almuerzo normal </t>
    </r>
    <r>
      <rPr>
        <sz val="8"/>
        <rFont val="Wingdings"/>
        <charset val="2"/>
      </rPr>
      <t>ü</t>
    </r>
  </si>
  <si>
    <t xml:space="preserve">Avenida San Martin 1052  </t>
  </si>
  <si>
    <t>decides on the day if she eats meat or veggie option</t>
  </si>
  <si>
    <t>Annette Rückert x1</t>
  </si>
  <si>
    <r>
      <t>allergic to Mushrooms -</t>
    </r>
    <r>
      <rPr>
        <b/>
        <sz val="10"/>
        <color rgb="FF17DF71"/>
        <rFont val="Arial"/>
        <family val="2"/>
      </rPr>
      <t xml:space="preserve"> 12 bottles shipping</t>
    </r>
  </si>
  <si>
    <t>8:40 Majo , Claudio</t>
  </si>
  <si>
    <t xml:space="preserve">from Canada </t>
  </si>
  <si>
    <t>370+15</t>
  </si>
  <si>
    <r>
      <t xml:space="preserve">10:00 Caelum </t>
    </r>
    <r>
      <rPr>
        <sz val="8"/>
        <rFont val="Wingdings"/>
        <charset val="2"/>
      </rPr>
      <t>ü</t>
    </r>
  </si>
  <si>
    <r>
      <t xml:space="preserve">12:00 Séptima Experiencia Prestige $4100 pp </t>
    </r>
    <r>
      <rPr>
        <sz val="8"/>
        <rFont val="Wingdings"/>
        <charset val="2"/>
      </rPr>
      <t>ü</t>
    </r>
    <r>
      <rPr>
        <sz val="8"/>
        <rFont val="Arial"/>
        <family val="2"/>
      </rPr>
      <t>- GUÍA NO DEGUSTA &gt; enviar dinero</t>
    </r>
  </si>
  <si>
    <t>Holanda</t>
  </si>
  <si>
    <t xml:space="preserve">Mendel/Cassone/Carmine Granata NO </t>
  </si>
  <si>
    <t xml:space="preserve">Erica Ghotra x1 </t>
  </si>
  <si>
    <t>185+10</t>
  </si>
  <si>
    <t>Celina Ford</t>
  </si>
  <si>
    <t>Bridgid McNulty</t>
  </si>
  <si>
    <t>158+122+122</t>
  </si>
  <si>
    <t>Jason Canam</t>
  </si>
  <si>
    <t>bridgidmcnulty@gmail.com - jason.canam@gmail.com</t>
  </si>
  <si>
    <t>Amanda Salazar x2</t>
  </si>
  <si>
    <t>6 bottles shipping</t>
  </si>
  <si>
    <t>8:25 Flor L, Osqui /Claudio (transfer)</t>
  </si>
  <si>
    <t>Hotel Argentino</t>
  </si>
  <si>
    <t>66+154</t>
  </si>
  <si>
    <r>
      <t xml:space="preserve">09:30 Bandini </t>
    </r>
    <r>
      <rPr>
        <sz val="8"/>
        <rFont val="Wingdings"/>
        <charset val="2"/>
      </rPr>
      <t>ü</t>
    </r>
  </si>
  <si>
    <r>
      <t xml:space="preserve">Alpasión - </t>
    </r>
    <r>
      <rPr>
        <b/>
        <sz val="10"/>
        <rFont val="Arial"/>
        <family val="2"/>
      </rPr>
      <t>drop off Hyatt</t>
    </r>
  </si>
  <si>
    <t>pick up extra US$ 10</t>
  </si>
  <si>
    <t>Viamonte 4992, Chacras de Coria</t>
  </si>
  <si>
    <t>it's a house</t>
  </si>
  <si>
    <t>TRANSFER PICKUP - BANDINI CLAUDIO US$ 45</t>
  </si>
  <si>
    <t>7:45 &gt; oficina</t>
  </si>
  <si>
    <t>7:50 Gera, Osqui /Claudio(19:45 transfer out/transfer en la mañana)</t>
  </si>
  <si>
    <t>P. Negra/Domaine/Lagarde/Cassone/Bandini (puede 10:30hs)/Matervini/Terrazas/Cruzat/Maal/Clara NO</t>
  </si>
  <si>
    <t>Sarah Wohlsdorf x4</t>
  </si>
  <si>
    <t>DELUXE  -  DELUXE  -   DELUXE</t>
  </si>
  <si>
    <t>Francesca Lupsac x1</t>
  </si>
  <si>
    <t>" - CANCELLED</t>
  </si>
  <si>
    <t>extra US$ 25 for transportation</t>
  </si>
  <si>
    <t>quieren almorzar en Lagarde</t>
  </si>
  <si>
    <r>
      <t xml:space="preserve">10:00 Enzo Bianchi </t>
    </r>
    <r>
      <rPr>
        <sz val="8"/>
        <rFont val="Wingdings"/>
        <charset val="2"/>
      </rPr>
      <t>ü</t>
    </r>
  </si>
  <si>
    <r>
      <t xml:space="preserve">12:00 Zaina </t>
    </r>
    <r>
      <rPr>
        <sz val="8"/>
        <rFont val="Wingdings"/>
        <charset val="2"/>
      </rPr>
      <t xml:space="preserve">ü </t>
    </r>
    <r>
      <rPr>
        <sz val="8"/>
        <rFont val="Arial"/>
        <family val="2"/>
      </rPr>
      <t>&gt; traer vinos</t>
    </r>
  </si>
  <si>
    <r>
      <t xml:space="preserve">14:30 Diamandes </t>
    </r>
    <r>
      <rPr>
        <sz val="8"/>
        <rFont val="Wingdings"/>
        <charset val="2"/>
      </rPr>
      <t>ü</t>
    </r>
  </si>
  <si>
    <t>Vistalba/Martino/Decero/Altus/Diamandes/Sabrina/Flor S(canceló)/Clara NO</t>
  </si>
  <si>
    <t>Corazón cancelamos/Clara NO</t>
  </si>
  <si>
    <t>Mendel/Carmine Granata/Clara NO</t>
  </si>
  <si>
    <t>PRIVATE  -   PRIVATE  -  PRIVATE</t>
  </si>
  <si>
    <t>Odile Waslander x2</t>
  </si>
  <si>
    <t>Espejo 455</t>
  </si>
  <si>
    <t>1 person is severely allergic to peanuts</t>
  </si>
  <si>
    <t>8:50 Majo, Claudio</t>
  </si>
  <si>
    <r>
      <rPr>
        <b/>
        <sz val="10"/>
        <rFont val="Arial"/>
        <family val="2"/>
      </rPr>
      <t>TRANSFER OUT AEROPUERTO!</t>
    </r>
    <r>
      <rPr>
        <sz val="10"/>
        <rFont val="Arial"/>
        <family val="2"/>
      </rPr>
      <t xml:space="preserve"> - una maleta chica y dos mochilas</t>
    </r>
  </si>
  <si>
    <t>xpontillo@gmail.com &gt; no mandar feedback a Ricardo no les gustó Diamandes</t>
  </si>
  <si>
    <t>Rob McLeod</t>
  </si>
  <si>
    <t>Barbara McLeod x2</t>
  </si>
  <si>
    <t>Robert doesn't eat fish</t>
  </si>
  <si>
    <t>Dirk Behrendt x1</t>
  </si>
  <si>
    <t>German - sólo whatsapp +4915115733373</t>
  </si>
  <si>
    <t>Christoph Wehrli x3</t>
  </si>
  <si>
    <t>Regine Steinauer</t>
  </si>
  <si>
    <t>Raphael Haberthür</t>
  </si>
  <si>
    <t>NH hotel</t>
  </si>
  <si>
    <t>ra.haberthuer@bluewin.ch</t>
  </si>
  <si>
    <t>christoph@wehrli.info</t>
  </si>
  <si>
    <t>Michelle Riebling x2</t>
  </si>
  <si>
    <t>wants Lagarde</t>
  </si>
  <si>
    <t>Christoph Wehrli x2</t>
  </si>
  <si>
    <t>NO MANDAR FEEDBACK!!!</t>
  </si>
  <si>
    <t>NO AGREGAR A BASE DE DATOS</t>
  </si>
  <si>
    <t>9:30 Vistalba  &gt;$2720pp ??</t>
  </si>
  <si>
    <r>
      <t xml:space="preserve">9:30 Bandini </t>
    </r>
    <r>
      <rPr>
        <sz val="8"/>
        <rFont val="Wingdings"/>
        <charset val="2"/>
      </rPr>
      <t>ü</t>
    </r>
  </si>
  <si>
    <t xml:space="preserve">8:10 Eze, Osqui </t>
  </si>
  <si>
    <t>EZE &gt;&gt;&gt;&gt; AVISAR A PAX QUE CAMBIAMOS BODEGA POR CANCELACIÓN</t>
  </si>
  <si>
    <t>Scott Williams x2</t>
  </si>
  <si>
    <t>Susan Williams</t>
  </si>
  <si>
    <t>Portal Suites - Room #205</t>
  </si>
  <si>
    <t>1 vegetarian</t>
  </si>
  <si>
    <t>williamsedgemont@aol.com</t>
  </si>
  <si>
    <t>Christina Leslie Gross x2</t>
  </si>
  <si>
    <t>Bryan Leslie</t>
  </si>
  <si>
    <t>Sabrina/Sole/Terrazas/Matervini (canceló)/CaelumNO</t>
  </si>
  <si>
    <t>Alexandra Isler x2</t>
  </si>
  <si>
    <t>Hostel Lagares</t>
  </si>
  <si>
    <t>no pork, bacon, etc for her</t>
  </si>
  <si>
    <t>Jonathan Gröeble</t>
  </si>
  <si>
    <t>Fiona Martin x2</t>
  </si>
  <si>
    <t>220+1550</t>
  </si>
  <si>
    <t>204+20+496</t>
  </si>
  <si>
    <r>
      <t xml:space="preserve">11:30 Bandini </t>
    </r>
    <r>
      <rPr>
        <sz val="8"/>
        <rFont val="Wingdings"/>
        <charset val="2"/>
      </rPr>
      <t>ü</t>
    </r>
  </si>
  <si>
    <r>
      <t xml:space="preserve">13:00 Caelum </t>
    </r>
    <r>
      <rPr>
        <sz val="8"/>
        <rFont val="Wingdings"/>
        <charset val="2"/>
      </rPr>
      <t xml:space="preserve">ü </t>
    </r>
    <r>
      <rPr>
        <sz val="8"/>
        <color rgb="FF0000FF"/>
        <rFont val="Arial"/>
        <family val="2"/>
      </rPr>
      <t/>
    </r>
  </si>
  <si>
    <t>Pulenta puede 9:30/Mendel canceló/cancelamos a Mayra/Corazón/Diamandes No</t>
  </si>
  <si>
    <t>Norway</t>
  </si>
  <si>
    <t>Donald Knudsen (dry tour)</t>
  </si>
  <si>
    <t>Lisa Knudsen</t>
  </si>
  <si>
    <r>
      <t xml:space="preserve">$ 7600pp 
</t>
    </r>
    <r>
      <rPr>
        <i/>
        <sz val="10"/>
        <rFont val="Verdana"/>
        <family val="2"/>
      </rPr>
      <t>updated 8/11/2022</t>
    </r>
    <r>
      <rPr>
        <b/>
        <sz val="10"/>
        <rFont val="Verdana"/>
        <family val="2"/>
      </rPr>
      <t xml:space="preserve">
</t>
    </r>
    <r>
      <rPr>
        <sz val="10"/>
        <rFont val="Verdana"/>
        <family val="2"/>
      </rPr>
      <t xml:space="preserve">Buenos Hermanos Merlot
Buenos Hermanos CF
Padres Dedicados MB
Buenos Hermanos Extra Brut
</t>
    </r>
    <r>
      <rPr>
        <i/>
        <sz val="10"/>
        <rFont val="Verdana"/>
        <family val="2"/>
      </rPr>
      <t xml:space="preserve">updated 8/11/2022
</t>
    </r>
    <r>
      <rPr>
        <b/>
        <i/>
        <sz val="10"/>
        <color rgb="FFFF0000"/>
        <rFont val="Verdana"/>
        <family val="2"/>
      </rPr>
      <t>cobran guía</t>
    </r>
  </si>
  <si>
    <t>Rush Bartlett x4</t>
  </si>
  <si>
    <t>miden 1.8/1.96 - ha venido varias veces a Mza</t>
  </si>
  <si>
    <t>Necochea 661</t>
  </si>
  <si>
    <t>8:20 Sole, Osqui</t>
  </si>
  <si>
    <t>Biritos 480, Godoy Cruz</t>
  </si>
  <si>
    <t>Brenda K Bartlett</t>
  </si>
  <si>
    <t>8:25 Eze, Osqui</t>
  </si>
  <si>
    <t>Carmine Granata/Mendel/Terrazas/Eze/Clara/Matervini/Cruzat NO</t>
  </si>
  <si>
    <r>
      <t xml:space="preserve">9:15 AMP </t>
    </r>
    <r>
      <rPr>
        <sz val="8"/>
        <rFont val="Wingdings"/>
        <charset val="2"/>
      </rPr>
      <t>ü</t>
    </r>
  </si>
  <si>
    <r>
      <t xml:space="preserve">13:30/14 Decero </t>
    </r>
    <r>
      <rPr>
        <sz val="8"/>
        <rFont val="Wingdings"/>
        <charset val="2"/>
      </rPr>
      <t>ü</t>
    </r>
    <r>
      <rPr>
        <sz val="8"/>
        <rFont val="Arial"/>
        <family val="2"/>
      </rPr>
      <t xml:space="preserve"> </t>
    </r>
  </si>
  <si>
    <r>
      <t>12:30</t>
    </r>
    <r>
      <rPr>
        <b/>
        <sz val="8"/>
        <rFont val="Arial"/>
        <family val="2"/>
      </rPr>
      <t xml:space="preserve"> </t>
    </r>
    <r>
      <rPr>
        <sz val="8"/>
        <rFont val="Arial"/>
        <family val="2"/>
      </rPr>
      <t xml:space="preserve">Zaina </t>
    </r>
    <r>
      <rPr>
        <sz val="8"/>
        <rFont val="Wingdings"/>
        <charset val="2"/>
      </rPr>
      <t>ü</t>
    </r>
  </si>
  <si>
    <r>
      <t xml:space="preserve">Andeluna </t>
    </r>
    <r>
      <rPr>
        <sz val="8"/>
        <rFont val="Wingdings"/>
        <charset val="2"/>
      </rPr>
      <t xml:space="preserve">ü </t>
    </r>
    <r>
      <rPr>
        <sz val="8"/>
        <rFont val="Arial"/>
        <family val="2"/>
      </rPr>
      <t>&gt; $49410 total</t>
    </r>
  </si>
  <si>
    <t>Vistalba/Martino/Decero/Altus/Diamandes/Piedra Negra/Zaina NO</t>
  </si>
  <si>
    <t>Vistalba/Altus/Diamandes/Monteviejo/Andeluna/Zaina NO</t>
  </si>
  <si>
    <t>Vistalba/Martino/Decero/Altus/Diamandes/Gera/Maal NO</t>
  </si>
  <si>
    <t>Viña Las Perdices</t>
  </si>
  <si>
    <t xml:space="preserve">Vanina Manini 
(Turismo y Hosp)
Carolina (guía)
Ivanna (guía)
</t>
  </si>
  <si>
    <t>turismo@lasperdices.com
2612 44-7143 (turismo)</t>
  </si>
  <si>
    <t xml:space="preserve">Lun, Ma, Jue
13hs
</t>
  </si>
  <si>
    <t>8:35 Sole, Claudio</t>
  </si>
  <si>
    <t>Profound</t>
  </si>
  <si>
    <t>PRIVATE  -  PRIVATE  -   PRIVATE</t>
  </si>
  <si>
    <t xml:space="preserve">Steve Katsurinis x2 </t>
  </si>
  <si>
    <t>they own a restaurant</t>
  </si>
  <si>
    <t>Brandon</t>
  </si>
  <si>
    <r>
      <t>Luján 3 bodegas</t>
    </r>
    <r>
      <rPr>
        <i/>
        <sz val="10"/>
        <rFont val="Arial"/>
        <family val="2"/>
      </rPr>
      <t>&gt;&gt; US$ 165pp</t>
    </r>
  </si>
  <si>
    <t>Philip Webster</t>
  </si>
  <si>
    <t>Ben Santos x5</t>
  </si>
  <si>
    <t>Michael Elgarico</t>
  </si>
  <si>
    <t>Donald Larkin</t>
  </si>
  <si>
    <t>Rocio Garcia</t>
  </si>
  <si>
    <t>Maria Larkin</t>
  </si>
  <si>
    <r>
      <t xml:space="preserve">9:45 Atamisque Ok Whatsapp </t>
    </r>
    <r>
      <rPr>
        <sz val="8"/>
        <rFont val="Wingdings"/>
        <charset val="2"/>
      </rPr>
      <t>ü</t>
    </r>
  </si>
  <si>
    <t>Tiffany Clark x1</t>
  </si>
  <si>
    <t>Jean Boisvert x1</t>
  </si>
  <si>
    <t>Mendel/Carmine Granata/Eze/Sole/Gera/Mayra canceló/Diamandes y Andeluna cancelamos NO</t>
  </si>
  <si>
    <t>24 bottles shipping</t>
  </si>
  <si>
    <t>Sabrina/Clara/Gera/P. Negra/Sole NO</t>
  </si>
  <si>
    <t>Vistalba/Altus/Diamandes/Monteviejo/Andeluna/Cruzat/Eze/Sole/ TerrazasNO // Cassone puede 11:30</t>
  </si>
  <si>
    <t>450+1050</t>
  </si>
  <si>
    <t>8:15 Flor S, Osqui</t>
  </si>
  <si>
    <t>Colleen Kennedy x1</t>
  </si>
  <si>
    <r>
      <t xml:space="preserve">10:00 Corazón del Sol </t>
    </r>
    <r>
      <rPr>
        <sz val="8"/>
        <rFont val="Wingdings"/>
        <charset val="2"/>
      </rPr>
      <t>ü</t>
    </r>
  </si>
  <si>
    <t xml:space="preserve">8:35 Eze, Osqui </t>
  </si>
  <si>
    <t xml:space="preserve">2 people are lactose intolerant </t>
  </si>
  <si>
    <t>1 person can't eat peppers</t>
  </si>
  <si>
    <r>
      <t xml:space="preserve">9:30 Cassone </t>
    </r>
    <r>
      <rPr>
        <sz val="8"/>
        <rFont val="Wingdings"/>
        <charset val="2"/>
      </rPr>
      <t xml:space="preserve">ü </t>
    </r>
    <r>
      <rPr>
        <sz val="8"/>
        <color rgb="FFFF0000"/>
        <rFont val="Arial"/>
        <family val="2"/>
      </rPr>
      <t/>
    </r>
  </si>
  <si>
    <r>
      <t xml:space="preserve">Decero </t>
    </r>
    <r>
      <rPr>
        <sz val="8"/>
        <rFont val="Wingdings"/>
        <charset val="2"/>
      </rPr>
      <t>ü</t>
    </r>
    <r>
      <rPr>
        <sz val="8"/>
        <rFont val="Arial"/>
        <family val="2"/>
      </rPr>
      <t>&gt; avisar que no ofrezcan upgrade POR FAVOR!</t>
    </r>
  </si>
  <si>
    <r>
      <t xml:space="preserve">Switzerland - jonathangroeble@yahoo.it - </t>
    </r>
    <r>
      <rPr>
        <b/>
        <sz val="10"/>
        <rFont val="Arial"/>
        <family val="2"/>
      </rPr>
      <t>make shipping</t>
    </r>
  </si>
  <si>
    <t>Mendel/Carmine Granata/Monteviejo/Andeluna/Diamandes/Mayra/Clara/Gera NO</t>
  </si>
  <si>
    <t>Alain Merlaud</t>
  </si>
  <si>
    <t>Luján 3 bodegas US$ 165 pp</t>
  </si>
  <si>
    <t>Michel Dufourcq Brana x2</t>
  </si>
  <si>
    <t>micheldb1@hotmail.com - dr.merlaud@gmail.com</t>
  </si>
  <si>
    <t>8:40 Majo, Claudio</t>
  </si>
  <si>
    <t>11:30 Carmine Granata &gt; PAGAR NOVIEMBRE</t>
  </si>
  <si>
    <r>
      <t xml:space="preserve">Monteviejo </t>
    </r>
    <r>
      <rPr>
        <sz val="8"/>
        <rFont val="Wingdings"/>
        <charset val="2"/>
      </rPr>
      <t>ü</t>
    </r>
    <r>
      <rPr>
        <sz val="8"/>
        <rFont val="Arial"/>
        <family val="2"/>
      </rPr>
      <t xml:space="preserve"> </t>
    </r>
  </si>
  <si>
    <t>Montevideo 749 Piso 1 dpto G</t>
  </si>
  <si>
    <t>no comen carne - sí pescado, ella no consume lácteos</t>
  </si>
  <si>
    <r>
      <t xml:space="preserve">Ibis Hotel &gt;&gt; </t>
    </r>
    <r>
      <rPr>
        <b/>
        <sz val="10"/>
        <rFont val="Arial"/>
        <family val="2"/>
      </rPr>
      <t>Al Sheraton</t>
    </r>
  </si>
  <si>
    <t>UK - extra cost US$ 15</t>
  </si>
  <si>
    <t>no comen carne sí pescado, ella no consume lácteos</t>
  </si>
  <si>
    <t>8:25 Majo, Claudio</t>
  </si>
  <si>
    <t>9:35 Eze, Osqui</t>
  </si>
  <si>
    <t>Clara/Eze/Gera/AMP/Matervini/Corazón del Sol NO</t>
  </si>
  <si>
    <t>147+343</t>
  </si>
  <si>
    <t>DELUXE  -  DELUXE   -  DELUXE</t>
  </si>
  <si>
    <t>Christoph Heuermann x2</t>
  </si>
  <si>
    <t>father</t>
  </si>
  <si>
    <t>Drop off The Vines</t>
  </si>
  <si>
    <t>owns land in the Vines</t>
  </si>
  <si>
    <t>took tour with us in February '22</t>
  </si>
  <si>
    <t>father's B-Day today</t>
  </si>
  <si>
    <t>Pick up The Vines</t>
  </si>
  <si>
    <t>PRIVATE -  PRIVATE - PRIVATE</t>
  </si>
  <si>
    <t>Eze/Majo NO</t>
  </si>
  <si>
    <r>
      <t xml:space="preserve">14:30 Piedra Infinita </t>
    </r>
    <r>
      <rPr>
        <sz val="8"/>
        <rFont val="Wingdings"/>
        <charset val="2"/>
      </rPr>
      <t xml:space="preserve">ü </t>
    </r>
    <r>
      <rPr>
        <sz val="8"/>
        <rFont val="Arial"/>
        <family val="2"/>
      </rPr>
      <t>- opc 1 $18000 - guía NO almuerza c/pax</t>
    </r>
  </si>
  <si>
    <t>Vistalba/Martino/Decero/Altus/Diamandes/Sabrina/Flor S(canceló)/Clara/Eze NO</t>
  </si>
  <si>
    <r>
      <t xml:space="preserve">11:30 Mendel </t>
    </r>
    <r>
      <rPr>
        <sz val="8"/>
        <rFont val="Wingdings"/>
        <charset val="2"/>
      </rPr>
      <t xml:space="preserve">ü </t>
    </r>
  </si>
  <si>
    <r>
      <t xml:space="preserve">14:30 Decero </t>
    </r>
    <r>
      <rPr>
        <sz val="8"/>
        <rFont val="Wingdings"/>
        <charset val="2"/>
      </rPr>
      <t>ü</t>
    </r>
  </si>
  <si>
    <t>Quentin Ducheix x1</t>
  </si>
  <si>
    <t>qducheix@gmail.com - WA: +33 6 95 28 87 64</t>
  </si>
  <si>
    <t>111/259</t>
  </si>
  <si>
    <t xml:space="preserve">8:15 Gera, Osqui </t>
  </si>
  <si>
    <r>
      <t xml:space="preserve">12:00 Zaina </t>
    </r>
    <r>
      <rPr>
        <sz val="8"/>
        <rFont val="Wingdings"/>
        <charset val="2"/>
      </rPr>
      <t>ü</t>
    </r>
    <r>
      <rPr>
        <sz val="8"/>
        <rFont val="Arial"/>
        <family val="2"/>
      </rPr>
      <t xml:space="preserve"> </t>
    </r>
  </si>
  <si>
    <t>210+490</t>
  </si>
  <si>
    <t xml:space="preserve">8:35 Soledad , Osqui </t>
  </si>
  <si>
    <t>8:00 Mayra, Osqui/ Claudio transfer</t>
  </si>
  <si>
    <t>119+15</t>
  </si>
  <si>
    <r>
      <t xml:space="preserve">9:30 Vistalba </t>
    </r>
    <r>
      <rPr>
        <sz val="8"/>
        <rFont val="Wingdings"/>
        <charset val="2"/>
      </rPr>
      <t>ü</t>
    </r>
    <r>
      <rPr>
        <sz val="8"/>
        <rFont val="Arial"/>
        <family val="2"/>
      </rPr>
      <t xml:space="preserve"> </t>
    </r>
  </si>
  <si>
    <r>
      <t xml:space="preserve">Martino </t>
    </r>
    <r>
      <rPr>
        <sz val="8"/>
        <rFont val="Wingdings"/>
        <charset val="2"/>
      </rPr>
      <t xml:space="preserve">ü </t>
    </r>
    <r>
      <rPr>
        <sz val="8"/>
        <rFont val="Arial"/>
        <family val="2"/>
      </rPr>
      <t>&gt; $7200pp</t>
    </r>
  </si>
  <si>
    <t>Sole</t>
  </si>
  <si>
    <t>US$ 15 pp al blue desde Enero</t>
  </si>
  <si>
    <t xml:space="preserve">PRIVATE  -  PRIVATE  - PRIVATE </t>
  </si>
  <si>
    <t>Jennifer Puet x2</t>
  </si>
  <si>
    <t>extra drop off US$ 10</t>
  </si>
  <si>
    <t>440+10</t>
  </si>
  <si>
    <t>drop off Cavas Wine Lodge</t>
  </si>
  <si>
    <t>asked for Decero</t>
  </si>
  <si>
    <t>&gt;&gt; no entienden mucho English</t>
  </si>
  <si>
    <t>8:35 Mica, Claudio</t>
  </si>
  <si>
    <t>David Reid x4</t>
  </si>
  <si>
    <t>canmorecondo123@gmail.com</t>
  </si>
  <si>
    <t>Kylie Lung</t>
  </si>
  <si>
    <t>Sallysimpson16@gmail.com</t>
  </si>
  <si>
    <r>
      <t xml:space="preserve">Martino Wines </t>
    </r>
    <r>
      <rPr>
        <sz val="8"/>
        <rFont val="Wingdings"/>
        <charset val="2"/>
      </rPr>
      <t xml:space="preserve">ü </t>
    </r>
    <r>
      <rPr>
        <sz val="8"/>
        <rFont val="Arial"/>
        <family val="2"/>
      </rPr>
      <t>&gt;$ 7200pp</t>
    </r>
  </si>
  <si>
    <t>no comen carne - sí pescado, ni consumen lácteos</t>
  </si>
  <si>
    <t>Rivadavia 430 - Piso 3 Puerta 31</t>
  </si>
  <si>
    <t>Margaret Dawson x1</t>
  </si>
  <si>
    <t>Vistalba/Altus/Diamandes/Monteviejo/Andeluna/Gera/Clara/Eze NO</t>
  </si>
  <si>
    <t>Andrew Robinson x4</t>
  </si>
  <si>
    <t xml:space="preserve">DELUXE  -  DELUXE - DELUXE </t>
  </si>
  <si>
    <r>
      <t xml:space="preserve">9:30 Maal  </t>
    </r>
    <r>
      <rPr>
        <sz val="8"/>
        <rFont val="Wingdings"/>
        <charset val="2"/>
      </rPr>
      <t>ü</t>
    </r>
  </si>
  <si>
    <r>
      <t xml:space="preserve">13:30 Decero </t>
    </r>
    <r>
      <rPr>
        <sz val="8"/>
        <rFont val="Wingdings"/>
        <charset val="2"/>
      </rPr>
      <t>ü</t>
    </r>
  </si>
  <si>
    <t xml:space="preserve">she's a bowel issue &gt; no fresh diary or gluten, </t>
  </si>
  <si>
    <t xml:space="preserve">NO highly processed or salted food, No meat or chicken </t>
  </si>
  <si>
    <t xml:space="preserve">knows iti! </t>
  </si>
  <si>
    <t>Jane Reid (mother)</t>
  </si>
  <si>
    <t>Alberto Perez x2</t>
  </si>
  <si>
    <t>Necochea 575  4B</t>
  </si>
  <si>
    <t>Cedric Soares (uncle)</t>
  </si>
  <si>
    <t>Martino/Altus/Vistalba/Diamandes/Gera/Clara/Andeluna/Maal/Eze/Mica NO Majo canceló</t>
  </si>
  <si>
    <t xml:space="preserve">Vegan </t>
  </si>
  <si>
    <t>56+129</t>
  </si>
  <si>
    <t>8:20 Mica, Claudio</t>
  </si>
  <si>
    <t>8:20 Eze, Osqui</t>
  </si>
  <si>
    <t>Mary Murnane x2 (Dry Tour)</t>
  </si>
  <si>
    <r>
      <t xml:space="preserve">12:00 Cobos OK whatsApp </t>
    </r>
    <r>
      <rPr>
        <sz val="8"/>
        <rFont val="Wingdings"/>
        <charset val="2"/>
      </rPr>
      <t>ü</t>
    </r>
  </si>
  <si>
    <t>Angela MacDonald x2</t>
  </si>
  <si>
    <t xml:space="preserve">pidieron Salentein </t>
  </si>
  <si>
    <t xml:space="preserve">Hotel Carollo Gold </t>
  </si>
  <si>
    <t>25 de Mayo 1184</t>
  </si>
  <si>
    <t>they own a restaurant &amp; a hotel and love wine</t>
  </si>
  <si>
    <t>compraron en cobos, tenemos que pagar $ 120.000 el vino</t>
  </si>
  <si>
    <t>John</t>
  </si>
  <si>
    <t xml:space="preserve">French - han tomado muchos tours con Ampora </t>
  </si>
  <si>
    <t>Jennifer Schmukler x2</t>
  </si>
  <si>
    <t>Avenida Bartolome Mitre 753</t>
  </si>
  <si>
    <t>Lara Wüerfel x2</t>
  </si>
  <si>
    <t>YES seafood/fish and vegetables</t>
  </si>
  <si>
    <t>225+525</t>
  </si>
  <si>
    <t>Linda Reid x2</t>
  </si>
  <si>
    <t>Australianos</t>
  </si>
  <si>
    <r>
      <t xml:space="preserve">Monteviejo </t>
    </r>
    <r>
      <rPr>
        <sz val="8"/>
        <rFont val="Wingdings"/>
        <charset val="2"/>
      </rPr>
      <t>ü</t>
    </r>
    <r>
      <rPr>
        <sz val="8"/>
        <color rgb="FFFF0000"/>
        <rFont val="Arial"/>
        <family val="2"/>
      </rPr>
      <t>&gt; NOS CANCELARON</t>
    </r>
    <r>
      <rPr>
        <sz val="8"/>
        <rFont val="Arial"/>
        <family val="2"/>
      </rPr>
      <t xml:space="preserve"> / Andeluna</t>
    </r>
  </si>
  <si>
    <t>Necochea 575 3A</t>
  </si>
  <si>
    <t>btw Chile y 25 de Mayo</t>
  </si>
  <si>
    <t>Don't eat seafood</t>
  </si>
  <si>
    <t>Sam Willis x1</t>
  </si>
  <si>
    <t>Paul Askey x3</t>
  </si>
  <si>
    <t>Kyle Bennett</t>
  </si>
  <si>
    <t>Michael Bennett</t>
  </si>
  <si>
    <r>
      <t xml:space="preserve">13:00 Caelum </t>
    </r>
    <r>
      <rPr>
        <sz val="8"/>
        <rFont val="Wingdings"/>
        <charset val="2"/>
      </rPr>
      <t xml:space="preserve">ü </t>
    </r>
  </si>
  <si>
    <r>
      <t xml:space="preserve">Martino Wines </t>
    </r>
    <r>
      <rPr>
        <sz val="8"/>
        <rFont val="Wingdings"/>
        <charset val="2"/>
      </rPr>
      <t xml:space="preserve">ü </t>
    </r>
    <r>
      <rPr>
        <sz val="8"/>
        <rFont val="Arial"/>
        <family val="2"/>
      </rPr>
      <t>&gt;$7200 pp</t>
    </r>
  </si>
  <si>
    <t>Australia</t>
  </si>
  <si>
    <r>
      <t xml:space="preserve">Monteviejo  </t>
    </r>
    <r>
      <rPr>
        <sz val="8"/>
        <rFont val="Wingdings"/>
        <charset val="2"/>
      </rPr>
      <t xml:space="preserve">ü </t>
    </r>
    <r>
      <rPr>
        <sz val="8"/>
        <color rgb="FFFF0000"/>
        <rFont val="Arial"/>
        <family val="2"/>
      </rPr>
      <t/>
    </r>
  </si>
  <si>
    <r>
      <t xml:space="preserve">Marcos
Carolina Campo (encargada de turismo)
</t>
    </r>
    <r>
      <rPr>
        <b/>
        <sz val="10"/>
        <color rgb="FFFF0000"/>
        <rFont val="Verdana"/>
        <family val="2"/>
      </rPr>
      <t>liberan guía cada 4 pax</t>
    </r>
  </si>
  <si>
    <t>Visitas y Experiencias en Bicicleta:
Lun-Vie de 9:30 a 15hs
Sáb 9:30 a 13:30hs</t>
  </si>
  <si>
    <t>Vistalba/Martino/Decero/Altus/Diamandes/Mendel puede 11:30/Majo/Tempus/Cande NO</t>
  </si>
  <si>
    <t>tomaron tour el Domingo</t>
  </si>
  <si>
    <t>30th anniversary</t>
  </si>
  <si>
    <t>8:30 Sole, Claudio</t>
  </si>
  <si>
    <t>transfer airport - flight at 9pm</t>
  </si>
  <si>
    <t>Cliff Ravenscraft x4</t>
  </si>
  <si>
    <t>Andy Bush</t>
  </si>
  <si>
    <r>
      <t xml:space="preserve">11:30 Mendel </t>
    </r>
    <r>
      <rPr>
        <sz val="8"/>
        <rFont val="Wingdings"/>
        <charset val="2"/>
      </rPr>
      <t>ü</t>
    </r>
  </si>
  <si>
    <t>Kristine Bartlett</t>
  </si>
  <si>
    <t>Calvin Dsouza x2</t>
  </si>
  <si>
    <t>Caimen Dennis x2</t>
  </si>
  <si>
    <t>Aguirre 221, Planta Baja, Departamnto No.7</t>
  </si>
  <si>
    <t>Apt nº 207</t>
  </si>
  <si>
    <t>Av. España 3128</t>
  </si>
  <si>
    <t>117+273</t>
  </si>
  <si>
    <t>59+136</t>
  </si>
  <si>
    <t>Karen Lauer</t>
  </si>
  <si>
    <t>Felicity Ranger x2</t>
  </si>
  <si>
    <t>pickup/drop off extra c/Osqui</t>
  </si>
  <si>
    <t>330+20</t>
  </si>
  <si>
    <t>8:40 Majo, Osqui</t>
  </si>
  <si>
    <t>WhatsApp +00971506842998</t>
  </si>
  <si>
    <r>
      <t xml:space="preserve">Vie-Lun
10-12-15hs
</t>
    </r>
    <r>
      <rPr>
        <b/>
        <sz val="10"/>
        <rFont val="Verdana"/>
        <family val="2"/>
      </rPr>
      <t xml:space="preserve">a partir de Enero abren de Juev a Lun y feriados de 
9:30 a 18hs 
Horarios de visitas: 10 - 12 y 15:30hs </t>
    </r>
  </si>
  <si>
    <t>Monique White x1</t>
  </si>
  <si>
    <t>perdieron su vuelo,llegan Dec 24 10:30am</t>
  </si>
  <si>
    <t>btw Damian Hudson y Cadetes Chilenos</t>
  </si>
  <si>
    <t>Greta's husband doesn't eat fish or cheese</t>
  </si>
  <si>
    <t>Zoe Moorman x2</t>
  </si>
  <si>
    <t>Zara Thomas</t>
  </si>
  <si>
    <t>Australian</t>
  </si>
  <si>
    <t>San Lorenzo 444 -  Apt 39</t>
  </si>
  <si>
    <t xml:space="preserve">Knows iti! </t>
  </si>
  <si>
    <t>510+1190</t>
  </si>
  <si>
    <t xml:space="preserve">llevarlos a Anna Bistró desp de dejar al guía </t>
  </si>
  <si>
    <t>pagar su cena y los llevan al hotel</t>
  </si>
  <si>
    <t>8:40 Mica, Osqui</t>
  </si>
  <si>
    <t>99+231+20</t>
  </si>
  <si>
    <t>8:20 Sole , Osqui</t>
  </si>
  <si>
    <t xml:space="preserve">German </t>
  </si>
  <si>
    <t>Manuel A. Saez 722 - Suite 1</t>
  </si>
  <si>
    <t>btw Sgto Cabral y J y M Clark</t>
  </si>
  <si>
    <t>Lisa Van Espen x2</t>
  </si>
  <si>
    <t xml:space="preserve">Sheraton </t>
  </si>
  <si>
    <r>
      <t xml:space="preserve">9:30 Cassone &gt; degu Deluxe </t>
    </r>
    <r>
      <rPr>
        <sz val="8"/>
        <rFont val="Wingdings"/>
        <charset val="2"/>
      </rPr>
      <t>ü</t>
    </r>
    <r>
      <rPr>
        <sz val="8"/>
        <rFont val="Arial"/>
        <family val="2"/>
      </rPr>
      <t xml:space="preserve">  </t>
    </r>
  </si>
  <si>
    <r>
      <t xml:space="preserve">11:30 Caelum &gt; degu Deluxe </t>
    </r>
    <r>
      <rPr>
        <sz val="8"/>
        <rFont val="Wingdings"/>
        <charset val="2"/>
      </rPr>
      <t>ü</t>
    </r>
  </si>
  <si>
    <r>
      <t xml:space="preserve">9:30 Caelum  </t>
    </r>
    <r>
      <rPr>
        <sz val="8"/>
        <rFont val="Wingdings"/>
        <charset val="2"/>
      </rPr>
      <t>ü</t>
    </r>
    <r>
      <rPr>
        <sz val="8"/>
        <rFont val="Arial"/>
        <family val="2"/>
      </rPr>
      <t xml:space="preserve"> &gt; degu REGULAR</t>
    </r>
  </si>
  <si>
    <r>
      <t xml:space="preserve">11:30 Bandini  </t>
    </r>
    <r>
      <rPr>
        <sz val="8"/>
        <rFont val="Wingdings"/>
        <charset val="2"/>
      </rPr>
      <t>ü</t>
    </r>
  </si>
  <si>
    <r>
      <t xml:space="preserve">13:30/14 Lagarde &gt; regular  </t>
    </r>
    <r>
      <rPr>
        <sz val="8"/>
        <rFont val="Wingdings"/>
        <charset val="2"/>
      </rPr>
      <t>ü</t>
    </r>
    <r>
      <rPr>
        <sz val="8"/>
        <rFont val="Arial"/>
        <family val="2"/>
      </rPr>
      <t xml:space="preserve"> </t>
    </r>
  </si>
  <si>
    <t>Estancia Atamisque</t>
  </si>
  <si>
    <t>Ruta Provincial 89 Tupungato</t>
  </si>
  <si>
    <t xml:space="preserve">7:30 Sole, Claudio </t>
  </si>
  <si>
    <t xml:space="preserve">8:35 Majo, Osqui </t>
  </si>
  <si>
    <r>
      <t xml:space="preserve">9:30 Cassone  </t>
    </r>
    <r>
      <rPr>
        <sz val="8"/>
        <rFont val="Wingdings"/>
        <charset val="2"/>
      </rPr>
      <t>ü</t>
    </r>
  </si>
  <si>
    <r>
      <rPr>
        <b/>
        <sz val="10"/>
        <rFont val="Arial"/>
        <family val="2"/>
      </rPr>
      <t>askeyp302@gmail.com</t>
    </r>
    <r>
      <rPr>
        <sz val="10"/>
        <rFont val="Arial"/>
        <family val="2"/>
      </rPr>
      <t xml:space="preserve"> / New Zealand</t>
    </r>
  </si>
  <si>
    <r>
      <t xml:space="preserve">10:00 Piedra Negra </t>
    </r>
    <r>
      <rPr>
        <sz val="8"/>
        <rFont val="Wingdings"/>
        <charset val="2"/>
      </rPr>
      <t xml:space="preserve">ü </t>
    </r>
    <r>
      <rPr>
        <sz val="8"/>
        <color rgb="FF0000FF"/>
        <rFont val="Arial"/>
        <family val="2"/>
      </rPr>
      <t/>
    </r>
  </si>
  <si>
    <t>8:00 Mica , Claudio</t>
  </si>
  <si>
    <t>12 bottles shipping</t>
  </si>
  <si>
    <t>Tiffany Clark</t>
  </si>
  <si>
    <t>Rush Bartlett</t>
  </si>
  <si>
    <t>Dave</t>
  </si>
  <si>
    <t>Susan</t>
  </si>
  <si>
    <t>Chazz</t>
  </si>
  <si>
    <t>Erik Stricker x2</t>
  </si>
  <si>
    <r>
      <t xml:space="preserve">Domaine Bousquet  </t>
    </r>
    <r>
      <rPr>
        <sz val="8"/>
        <rFont val="Wingdings"/>
        <charset val="2"/>
      </rPr>
      <t xml:space="preserve">ü </t>
    </r>
    <r>
      <rPr>
        <sz val="8"/>
        <rFont val="Arial"/>
        <family val="2"/>
      </rPr>
      <t>&gt; servir vinos y explicar a tiempo los platos y maridaje</t>
    </r>
  </si>
  <si>
    <t>Zaina/Piedra Negra NO</t>
  </si>
  <si>
    <t>Megan Mueller x6</t>
  </si>
  <si>
    <t>pick up and drop off for an extra of US$ 55 per person</t>
  </si>
  <si>
    <t>Se cobra como transfer centro-Atamisque/Ancon</t>
  </si>
  <si>
    <t>1050 + 330</t>
  </si>
  <si>
    <t>Martino/Altus/Vistalba/Diamandes/Gera/Andeluna/Maal/Matervini NO</t>
  </si>
  <si>
    <t>Mendel/Carmine Granata/Gera/Maal/Cassone Canceló NO</t>
  </si>
  <si>
    <t>Claudio no hace los sgtes hoteles:</t>
  </si>
  <si>
    <t>Ruta 89 de la Carrera (Excepto el Chateu Da Ancon o Casa de la Lucia Bombal)</t>
  </si>
  <si>
    <t xml:space="preserve">
Huentala Wines</t>
  </si>
  <si>
    <t xml:space="preserve">
Auberge du vin</t>
  </si>
  <si>
    <t xml:space="preserve">
Hoteles que estén después de la Tupiña</t>
  </si>
  <si>
    <t>Richard Mabe x6</t>
  </si>
  <si>
    <t>Pidieron almorzar en Lagarde</t>
  </si>
  <si>
    <t>Ya han tomado tour con nosotros en 2007</t>
  </si>
  <si>
    <t>Uno de ellos no come carne, solo come pescado</t>
  </si>
  <si>
    <t>8:40 Mayra, Osqui</t>
  </si>
  <si>
    <t xml:space="preserve">9:10 Mica, Osqui </t>
  </si>
  <si>
    <t>18 bottles shipping</t>
  </si>
  <si>
    <t>Donald no come cebolla</t>
  </si>
  <si>
    <r>
      <t xml:space="preserve">9:30 Cassone </t>
    </r>
    <r>
      <rPr>
        <sz val="8"/>
        <rFont val="Wingdings"/>
        <charset val="2"/>
      </rPr>
      <t>ü</t>
    </r>
    <r>
      <rPr>
        <sz val="8"/>
        <rFont val="Arial"/>
        <family val="2"/>
      </rPr>
      <t xml:space="preserve">&gt;  </t>
    </r>
    <r>
      <rPr>
        <b/>
        <sz val="8"/>
        <rFont val="Arial"/>
        <family val="2"/>
      </rPr>
      <t>ENVIAR PAGO!</t>
    </r>
  </si>
  <si>
    <r>
      <t xml:space="preserve">13:00 Caleum  </t>
    </r>
    <r>
      <rPr>
        <sz val="8"/>
        <rFont val="Wingdings"/>
        <charset val="2"/>
      </rPr>
      <t>ü</t>
    </r>
  </si>
  <si>
    <r>
      <t xml:space="preserve">Lagarde </t>
    </r>
    <r>
      <rPr>
        <sz val="8"/>
        <rFont val="Wingdings"/>
        <charset val="2"/>
      </rPr>
      <t xml:space="preserve">ü </t>
    </r>
  </si>
  <si>
    <r>
      <rPr>
        <b/>
        <sz val="8"/>
        <rFont val="Arial"/>
        <family val="2"/>
      </rPr>
      <t xml:space="preserve">10:00 </t>
    </r>
    <r>
      <rPr>
        <sz val="8"/>
        <rFont val="Arial"/>
        <family val="2"/>
      </rPr>
      <t>Tempus Alba OK WhatsApp</t>
    </r>
  </si>
  <si>
    <r>
      <t xml:space="preserve">14:00 Lagarde T </t>
    </r>
    <r>
      <rPr>
        <sz val="8"/>
        <rFont val="Wingdings"/>
        <charset val="2"/>
      </rPr>
      <t>ü</t>
    </r>
  </si>
  <si>
    <r>
      <t xml:space="preserve">12:00 Caelum Ok WhatsApp </t>
    </r>
    <r>
      <rPr>
        <sz val="8"/>
        <rFont val="Wingdings"/>
        <charset val="2"/>
      </rPr>
      <t>ü</t>
    </r>
  </si>
  <si>
    <t>Aiman Zarul x2</t>
  </si>
  <si>
    <t>Kristina Velcikova</t>
  </si>
  <si>
    <t>Donald Lurkin</t>
  </si>
  <si>
    <t>Kurt Lauer</t>
  </si>
  <si>
    <t>Ron Mazza x2</t>
  </si>
  <si>
    <t>8:30 Mica, Claudio</t>
  </si>
  <si>
    <t>pagada 21/12</t>
  </si>
  <si>
    <t xml:space="preserve">Feedback req. </t>
  </si>
  <si>
    <r>
      <t xml:space="preserve">14:30 Salentein </t>
    </r>
    <r>
      <rPr>
        <sz val="8"/>
        <rFont val="Wingdings"/>
        <charset val="2"/>
      </rPr>
      <t xml:space="preserve">ü </t>
    </r>
    <r>
      <rPr>
        <sz val="8"/>
        <rFont val="Arial"/>
        <family val="2"/>
      </rPr>
      <t>&gt;</t>
    </r>
    <r>
      <rPr>
        <b/>
        <sz val="8"/>
        <rFont val="Arial"/>
        <family val="2"/>
      </rPr>
      <t xml:space="preserve"> SIN GUÍA </t>
    </r>
  </si>
  <si>
    <t>btw Tiburcio Benegas y Olascoagas</t>
  </si>
  <si>
    <t>Matthias Collard x2</t>
  </si>
  <si>
    <t>Chad Laucamp x1</t>
  </si>
  <si>
    <t>mariani.yanina@altusdetupungato.com.ar
fernanda@gualtallarywines.com
info@gualtallarywines.com
resto@gualtallarywines.com
aldana@gualtallarywines.com
261 5186725 (Yanina)
2622 510040 (Carlos)
261 6856550 (Aldana)</t>
  </si>
  <si>
    <t>165+165</t>
  </si>
  <si>
    <t>8:45 Sole, Claudio</t>
  </si>
  <si>
    <t>(US$ 330 in total for 6 people)</t>
  </si>
  <si>
    <t>Angela MacDonald</t>
  </si>
  <si>
    <t>tarifas USD</t>
  </si>
  <si>
    <t>Centro/Terminal - Rosell Boher</t>
  </si>
  <si>
    <t>Centro/Terminal - Uco Largo</t>
  </si>
  <si>
    <t>The Vines, Zaina hasta Alfa Crux</t>
  </si>
  <si>
    <t>hasta Salentein y alrededores</t>
  </si>
  <si>
    <r>
      <t xml:space="preserve">11:30 Cassone </t>
    </r>
    <r>
      <rPr>
        <sz val="8"/>
        <rFont val="Wingdings"/>
        <charset val="2"/>
      </rPr>
      <t>ü</t>
    </r>
  </si>
  <si>
    <r>
      <t xml:space="preserve">9:30 Caelum  </t>
    </r>
    <r>
      <rPr>
        <sz val="8"/>
        <rFont val="Wingdings"/>
        <charset val="2"/>
      </rPr>
      <t xml:space="preserve">ü </t>
    </r>
    <r>
      <rPr>
        <sz val="8"/>
        <rFont val="Arial"/>
        <family val="2"/>
      </rPr>
      <t>se confundió de hs &gt; Terrazas</t>
    </r>
  </si>
  <si>
    <t>quieren Matervini &amp; Lagarde</t>
  </si>
  <si>
    <t>procesar email de toda la flia!</t>
  </si>
  <si>
    <t>Becca Berndt x3</t>
  </si>
  <si>
    <t>Florencia Lukuc x2</t>
  </si>
  <si>
    <t>Fuente Mayor ciudad</t>
  </si>
  <si>
    <t>Aguirre 221, PB, Dpto .7</t>
  </si>
  <si>
    <t>8:20 Cande , 8:25 Osqui</t>
  </si>
  <si>
    <t>PRIVATE - PRIVATE  - PRIVATE</t>
  </si>
  <si>
    <t>Cervecería O'Kellys</t>
  </si>
  <si>
    <r>
      <t xml:space="preserve">9.30 Bandini </t>
    </r>
    <r>
      <rPr>
        <sz val="8"/>
        <rFont val="Wingdings"/>
        <charset val="2"/>
      </rPr>
      <t>ü</t>
    </r>
  </si>
  <si>
    <r>
      <t xml:space="preserve">13:00 Caelum  </t>
    </r>
    <r>
      <rPr>
        <sz val="8"/>
        <rFont val="Wingdings"/>
        <charset val="2"/>
      </rPr>
      <t>ü</t>
    </r>
  </si>
  <si>
    <t>Vistalba/Martino/Decero/Altus/Diamandes/Gera/Clara/Mica/Maal/Sole/Piedra Negra NO</t>
  </si>
  <si>
    <t>Rebecca Simon x3</t>
  </si>
  <si>
    <t>Gera/Mica/Mayra/Sole/Maal/Cande/Tempus/AMP NO</t>
  </si>
  <si>
    <t>Drop off Casa de Uco</t>
  </si>
  <si>
    <t>Llevan 4 valijas</t>
  </si>
  <si>
    <t>1100 + 150</t>
  </si>
  <si>
    <t>8:15 Flor , Osqui</t>
  </si>
  <si>
    <t>8:25 Majo, Osqui/ Claudio (transfer)</t>
  </si>
  <si>
    <r>
      <rPr>
        <b/>
        <sz val="10"/>
        <rFont val="Verdana"/>
        <family val="2"/>
      </rPr>
      <t>$8000 pp</t>
    </r>
    <r>
      <rPr>
        <i/>
        <sz val="10"/>
        <rFont val="Verdana"/>
        <family val="2"/>
      </rPr>
      <t xml:space="preserve">
updated 1/01/2023</t>
    </r>
    <r>
      <rPr>
        <i/>
        <sz val="10"/>
        <color rgb="FFFF0000"/>
        <rFont val="Verdana"/>
        <family val="2"/>
      </rPr>
      <t xml:space="preserve">
</t>
    </r>
    <r>
      <rPr>
        <sz val="10"/>
        <rFont val="Verdana"/>
        <family val="2"/>
      </rPr>
      <t>Semillón
Tank/barrel Tasting
MB Premium
Luminoso
Soleado
+ galletas + quesos + frutos secos</t>
    </r>
    <r>
      <rPr>
        <sz val="10"/>
        <color rgb="FFFF0000"/>
        <rFont val="Verdana"/>
        <family val="2"/>
      </rPr>
      <t xml:space="preserve">
</t>
    </r>
    <r>
      <rPr>
        <i/>
        <sz val="10"/>
        <rFont val="Verdana"/>
        <family val="2"/>
      </rPr>
      <t>updated 24/09/2021</t>
    </r>
  </si>
  <si>
    <r>
      <t xml:space="preserve">11:30 Matervini  &gt; degu DELUXE </t>
    </r>
    <r>
      <rPr>
        <sz val="8"/>
        <rFont val="Wingdings"/>
        <charset val="2"/>
      </rPr>
      <t>ü</t>
    </r>
  </si>
  <si>
    <r>
      <t xml:space="preserve">10:00 Gimenez Riili </t>
    </r>
    <r>
      <rPr>
        <sz val="8"/>
        <rFont val="Wingdings"/>
        <charset val="2"/>
      </rPr>
      <t>ü</t>
    </r>
  </si>
  <si>
    <r>
      <t xml:space="preserve">Andeluna </t>
    </r>
    <r>
      <rPr>
        <sz val="8"/>
        <rFont val="Wingdings"/>
        <charset val="2"/>
      </rPr>
      <t xml:space="preserve">ü </t>
    </r>
    <r>
      <rPr>
        <sz val="8"/>
        <rFont val="Arial"/>
        <family val="2"/>
      </rPr>
      <t>&gt; $61770 total &gt;&gt; ALMUERZO VEGGIE p/Flor</t>
    </r>
  </si>
  <si>
    <t>zjthomas23@gmail.com - +61 415 224 740</t>
  </si>
  <si>
    <t>Kyle Kellermann x2</t>
  </si>
  <si>
    <t>8:50 Majo, Claudio + transfer for the guide</t>
  </si>
  <si>
    <t>https://www.google.com/maps/place/33%C2%B035'45.8%22S+69%C2%B010'40.8%22W/@-33.5957626,-69.1802889,17z/data=!4m5!3m4!1s0x0:0xb54ed1274368a068!8m2!3d-33.596062!4d-69.178009?hl=es-AR</t>
  </si>
  <si>
    <r>
      <t>knows iti! -</t>
    </r>
    <r>
      <rPr>
        <b/>
        <sz val="10"/>
        <color rgb="FF00CC99"/>
        <rFont val="Arial"/>
        <family val="2"/>
      </rPr>
      <t xml:space="preserve"> Feedback req.</t>
    </r>
  </si>
  <si>
    <r>
      <t>knows iti! -</t>
    </r>
    <r>
      <rPr>
        <b/>
        <sz val="10"/>
        <color rgb="FF17DF71"/>
        <rFont val="Arial"/>
        <family val="2"/>
      </rPr>
      <t xml:space="preserve"> </t>
    </r>
    <r>
      <rPr>
        <b/>
        <sz val="10"/>
        <color rgb="FF00CC99"/>
        <rFont val="Arial"/>
        <family val="2"/>
      </rPr>
      <t>Feedback req.</t>
    </r>
  </si>
  <si>
    <t>Gera/ Corazón cancelamos nosotros/Maal/Cassone NO</t>
  </si>
  <si>
    <t>Atamisque/Altus/Mendel/Gera/Mayra/Sole/Maal/Cassone NO</t>
  </si>
  <si>
    <t>Karen Ballard x6</t>
  </si>
  <si>
    <t>Brian</t>
  </si>
  <si>
    <t>Callejón Lemos 527</t>
  </si>
  <si>
    <t>2 of them are vine growers</t>
  </si>
  <si>
    <r>
      <t xml:space="preserve">13:00 Bandini </t>
    </r>
    <r>
      <rPr>
        <sz val="8"/>
        <rFont val="Wingdings"/>
        <charset val="2"/>
      </rPr>
      <t>ü</t>
    </r>
    <r>
      <rPr>
        <sz val="8"/>
        <rFont val="Arial"/>
        <family val="2"/>
      </rPr>
      <t>&gt; finish by 2:15 pm</t>
    </r>
  </si>
  <si>
    <t>Rick Parson</t>
  </si>
  <si>
    <t>753 Avenida Bartolome Mitre</t>
  </si>
  <si>
    <t>Sherrie Gould x4</t>
  </si>
  <si>
    <r>
      <t xml:space="preserve"> $4130pp Ene-Abril 2023
</t>
    </r>
    <r>
      <rPr>
        <i/>
        <sz val="10"/>
        <rFont val="Verdana"/>
        <family val="2"/>
      </rPr>
      <t>updated 1/01/2023</t>
    </r>
    <r>
      <rPr>
        <b/>
        <sz val="10"/>
        <rFont val="Verdana"/>
        <family val="2"/>
      </rPr>
      <t xml:space="preserve">
Juego del Blend - 10hs privado
</t>
    </r>
    <r>
      <rPr>
        <sz val="10"/>
        <rFont val="Verdana"/>
        <family val="2"/>
      </rPr>
      <t>-crear su propio vino
-diseñar etiqueta
-idear nombre
-botella de regalo</t>
    </r>
    <r>
      <rPr>
        <b/>
        <sz val="10"/>
        <rFont val="Verdana"/>
        <family val="2"/>
      </rPr>
      <t xml:space="preserve">
</t>
    </r>
    <r>
      <rPr>
        <i/>
        <sz val="10"/>
        <rFont val="Verdana"/>
        <family val="2"/>
      </rPr>
      <t>updated 17/8/2022</t>
    </r>
  </si>
  <si>
    <t>Gera/Maal/Mendel/Cassone/Decero/Terrazas/Lagarde/Dominio/Matervini/Andeluna canceló NO</t>
  </si>
  <si>
    <t xml:space="preserve">"La Tapera" en Los Sauces, Tunuyán </t>
  </si>
  <si>
    <t>Mica canceló/ Majo NO</t>
  </si>
  <si>
    <t>Karina</t>
  </si>
  <si>
    <t>hlascelles@gmail.com</t>
  </si>
  <si>
    <t>Harry Lascelles x2</t>
  </si>
  <si>
    <t>btw Belgrano y Tiburcio Benegas</t>
  </si>
  <si>
    <t>Victoria Novak x2</t>
  </si>
  <si>
    <t>Miyako Yoshinaga x2</t>
  </si>
  <si>
    <t xml:space="preserve">Jeffrey Haddow </t>
  </si>
  <si>
    <t>TRANSFER: Andrew Robinson x4 - Casa de Uco al aeropuerto - 10hs - Osqui</t>
  </si>
  <si>
    <t>Buenos Aires 273 - Segundo Piso</t>
  </si>
  <si>
    <t>8:10 Mayra, Osqui</t>
  </si>
  <si>
    <t>8:05 Eze, Claudio</t>
  </si>
  <si>
    <t>Agustin Alvarez 26 - Floor 2- Apt 2</t>
  </si>
  <si>
    <t>Dave Andrews x2</t>
  </si>
  <si>
    <t>Warren Cass</t>
  </si>
  <si>
    <t>Joel Heineman x2</t>
  </si>
  <si>
    <r>
      <rPr>
        <b/>
        <u/>
        <sz val="10"/>
        <rFont val="Verdana"/>
        <family val="2"/>
      </rPr>
      <t>Opción 1</t>
    </r>
    <r>
      <rPr>
        <b/>
        <sz val="10"/>
        <rFont val="Verdana"/>
        <family val="2"/>
      </rPr>
      <t>: $ 23000pp</t>
    </r>
    <r>
      <rPr>
        <b/>
        <sz val="10"/>
        <color rgb="FFC00000"/>
        <rFont val="Verdana"/>
        <family val="2"/>
      </rPr>
      <t xml:space="preserve"> </t>
    </r>
    <r>
      <rPr>
        <b/>
        <sz val="10"/>
        <rFont val="Verdana"/>
        <family val="2"/>
      </rPr>
      <t>10/01 - 31/03/2023</t>
    </r>
    <r>
      <rPr>
        <b/>
        <sz val="10"/>
        <color rgb="FFC00000"/>
        <rFont val="Verdana"/>
        <family val="2"/>
      </rPr>
      <t xml:space="preserve">
</t>
    </r>
    <r>
      <rPr>
        <sz val="10"/>
        <rFont val="Verdana"/>
        <family val="2"/>
      </rPr>
      <t>Zuccardi Q Chardonnay
Polígonos del Valle de Uco Gualtallary Cabernet Franc
Polígonos del Valle de Uco Altamira Malbec
Zuccardi Aluvional Los Chacayes
Solería by Malamado</t>
    </r>
    <r>
      <rPr>
        <sz val="10"/>
        <color rgb="FFC00000"/>
        <rFont val="Verdana"/>
        <family val="2"/>
      </rPr>
      <t xml:space="preserve">
</t>
    </r>
    <r>
      <rPr>
        <b/>
        <sz val="10"/>
        <rFont val="Verdana"/>
        <family val="2"/>
      </rPr>
      <t>Menú sin vino $16000pp</t>
    </r>
    <r>
      <rPr>
        <sz val="10"/>
        <color rgb="FFC00000"/>
        <rFont val="Verdana"/>
        <family val="2"/>
      </rPr>
      <t xml:space="preserve">
</t>
    </r>
    <r>
      <rPr>
        <u/>
        <sz val="10"/>
        <rFont val="Verdana"/>
        <family val="2"/>
      </rPr>
      <t>Opción 2:</t>
    </r>
    <r>
      <rPr>
        <sz val="10"/>
        <rFont val="Verdana"/>
        <family val="2"/>
      </rPr>
      <t xml:space="preserve"> $28000pp
</t>
    </r>
    <r>
      <rPr>
        <u/>
        <sz val="10"/>
        <rFont val="Verdana"/>
        <family val="2"/>
      </rPr>
      <t>Opción 3:</t>
    </r>
    <r>
      <rPr>
        <sz val="10"/>
        <rFont val="Verdana"/>
        <family val="2"/>
      </rPr>
      <t xml:space="preserve"> $42000pp</t>
    </r>
    <r>
      <rPr>
        <sz val="10"/>
        <color rgb="FFC00000"/>
        <rFont val="Verdana"/>
        <family val="2"/>
      </rPr>
      <t xml:space="preserve">
</t>
    </r>
    <r>
      <rPr>
        <i/>
        <sz val="10"/>
        <rFont val="Verdana"/>
        <family val="2"/>
      </rPr>
      <t>updated 5/01/2023</t>
    </r>
  </si>
  <si>
    <t xml:space="preserve">y dijeron que creían tener confirmado un transfer a Casa Vigil+aeropuerto </t>
  </si>
  <si>
    <t>cuando no lo hicieron. Complicadas</t>
  </si>
  <si>
    <r>
      <rPr>
        <b/>
        <sz val="10"/>
        <color rgb="FFFF0000"/>
        <rFont val="Arial"/>
        <family val="2"/>
      </rPr>
      <t>No pedir feedback</t>
    </r>
    <r>
      <rPr>
        <sz val="10"/>
        <color rgb="FFFF0000"/>
        <rFont val="Arial"/>
        <family val="2"/>
      </rPr>
      <t xml:space="preserve"> &gt; Esperaron en las Termas xq Claudio no respondía</t>
    </r>
  </si>
  <si>
    <t>ambos son vegetarianos</t>
  </si>
  <si>
    <r>
      <rPr>
        <b/>
        <sz val="8"/>
        <rFont val="Arial"/>
        <family val="2"/>
      </rPr>
      <t>9:15</t>
    </r>
    <r>
      <rPr>
        <sz val="8"/>
        <rFont val="Arial"/>
        <family val="2"/>
      </rPr>
      <t xml:space="preserve"> AMP </t>
    </r>
    <r>
      <rPr>
        <sz val="8"/>
        <rFont val="Wingdings"/>
        <charset val="2"/>
      </rPr>
      <t>ü</t>
    </r>
    <r>
      <rPr>
        <sz val="8"/>
        <rFont val="Arial"/>
        <family val="2"/>
      </rPr>
      <t xml:space="preserve"> </t>
    </r>
  </si>
  <si>
    <r>
      <t xml:space="preserve">11:30 Pulenta </t>
    </r>
    <r>
      <rPr>
        <sz val="8"/>
        <rFont val="Wingdings"/>
        <charset val="2"/>
      </rPr>
      <t>ü</t>
    </r>
    <r>
      <rPr>
        <sz val="8"/>
        <rFont val="Arial"/>
        <family val="2"/>
      </rPr>
      <t xml:space="preserve"> &gt; llegar puntual</t>
    </r>
  </si>
  <si>
    <r>
      <t xml:space="preserve">10:00 Piedra Negra </t>
    </r>
    <r>
      <rPr>
        <sz val="8"/>
        <rFont val="Wingdings"/>
        <charset val="2"/>
      </rPr>
      <t>ü</t>
    </r>
    <r>
      <rPr>
        <sz val="8"/>
        <rFont val="Arial"/>
        <family val="2"/>
      </rPr>
      <t xml:space="preserve"> </t>
    </r>
    <r>
      <rPr>
        <sz val="8"/>
        <color rgb="FFFF0000"/>
        <rFont val="Arial"/>
        <family val="2"/>
      </rPr>
      <t/>
    </r>
  </si>
  <si>
    <r>
      <t xml:space="preserve">14:15 Monteviejo  </t>
    </r>
    <r>
      <rPr>
        <sz val="8"/>
        <rFont val="Wingdings"/>
        <charset val="2"/>
      </rPr>
      <t>ü</t>
    </r>
  </si>
  <si>
    <t>Vegetariana, solo come vegetales y lácteos, no come ninguna carne</t>
  </si>
  <si>
    <t>Hayley Baines (wife)</t>
  </si>
  <si>
    <t>Denise is lactose intolerant</t>
  </si>
  <si>
    <t>William Dunne x2</t>
  </si>
  <si>
    <t>8:05 Mayra, Claudio</t>
  </si>
  <si>
    <t xml:space="preserve">8:25 Majo, Claudio </t>
  </si>
  <si>
    <t xml:space="preserve">&lt;&lt; DEBEN SALIR MÁS TARDE </t>
  </si>
  <si>
    <t>DEL SHERATON A BANDINI HAY 30MIN!</t>
  </si>
  <si>
    <r>
      <t xml:space="preserve">09:30 Finca Bandini </t>
    </r>
    <r>
      <rPr>
        <sz val="8"/>
        <rFont val="Wingdings"/>
        <charset val="2"/>
      </rPr>
      <t>ü</t>
    </r>
  </si>
  <si>
    <r>
      <t xml:space="preserve">13:00 VLPerdices </t>
    </r>
    <r>
      <rPr>
        <sz val="8"/>
        <rFont val="Wingdings"/>
        <charset val="2"/>
      </rPr>
      <t>ü</t>
    </r>
  </si>
  <si>
    <r>
      <t xml:space="preserve">Decero </t>
    </r>
    <r>
      <rPr>
        <sz val="8"/>
        <rFont val="Wingdings"/>
        <charset val="2"/>
      </rPr>
      <t xml:space="preserve">ü </t>
    </r>
    <r>
      <rPr>
        <sz val="8"/>
        <rFont val="Arial"/>
        <family val="2"/>
      </rPr>
      <t>&gt; sin guía</t>
    </r>
  </si>
  <si>
    <r>
      <t xml:space="preserve">10:00 Zaina </t>
    </r>
    <r>
      <rPr>
        <sz val="8"/>
        <rFont val="Wingdings"/>
        <charset val="2"/>
      </rPr>
      <t xml:space="preserve">ü </t>
    </r>
    <r>
      <rPr>
        <sz val="8"/>
        <rFont val="Arial"/>
        <family val="2"/>
      </rPr>
      <t xml:space="preserve"> </t>
    </r>
  </si>
  <si>
    <t>Gera NO</t>
  </si>
  <si>
    <t>DELUXE   - DELUXE  -   DELUXE</t>
  </si>
  <si>
    <t>Collin Kent x2</t>
  </si>
  <si>
    <t>Niels Marquardt</t>
  </si>
  <si>
    <t>8:30 Cande, Claudio</t>
  </si>
  <si>
    <t>Gera/Eze/Maal/Zaina/Cande NO / cancelamos Altus</t>
  </si>
  <si>
    <t>Melissa Timbs x2</t>
  </si>
  <si>
    <t>Caroline Papilloud x2</t>
  </si>
  <si>
    <t>Manuel A. Saez 332</t>
  </si>
  <si>
    <r>
      <t xml:space="preserve">Domaine Bousquet  </t>
    </r>
    <r>
      <rPr>
        <sz val="8"/>
        <rFont val="Wingdings"/>
        <charset val="2"/>
      </rPr>
      <t>ü</t>
    </r>
  </si>
  <si>
    <t>8:30 Eze, Claudio (Carlos)</t>
  </si>
  <si>
    <t>she's coeliac - he's pescatarian</t>
  </si>
  <si>
    <t>Judy Marquardt</t>
  </si>
  <si>
    <t>Valerie Fowler</t>
  </si>
  <si>
    <t>Chip Fowler</t>
  </si>
  <si>
    <t>Hammarskjold 490</t>
  </si>
  <si>
    <r>
      <rPr>
        <b/>
        <sz val="10"/>
        <rFont val="Verdana"/>
        <family val="2"/>
      </rPr>
      <t xml:space="preserve">$4200pp + IVA
</t>
    </r>
    <r>
      <rPr>
        <i/>
        <sz val="10"/>
        <rFont val="Verdana"/>
        <family val="2"/>
      </rPr>
      <t xml:space="preserve">updated 1/01/2023
</t>
    </r>
    <r>
      <rPr>
        <sz val="10"/>
        <rFont val="Verdana"/>
        <family val="2"/>
      </rPr>
      <t>Altus Chardonnay</t>
    </r>
    <r>
      <rPr>
        <sz val="10"/>
        <rFont val="Verdana"/>
        <family val="2"/>
      </rPr>
      <t xml:space="preserve">
Altus línea joven
Altus Grand Vin Blend o reserva (según stock)
Gualtallary </t>
    </r>
    <r>
      <rPr>
        <i/>
        <sz val="10"/>
        <rFont val="Verdana"/>
        <family val="2"/>
      </rPr>
      <t xml:space="preserve">
+ crackers y sugerencia del chef
updated 22/02/2022</t>
    </r>
  </si>
  <si>
    <t>Paige Liebel x1</t>
  </si>
  <si>
    <t>she's vegetarian</t>
  </si>
  <si>
    <t>09:30 Carmine Granata WA</t>
  </si>
  <si>
    <t>Fuxia Hostel</t>
  </si>
  <si>
    <t>117+78</t>
  </si>
  <si>
    <r>
      <rPr>
        <b/>
        <sz val="8"/>
        <rFont val="Arial"/>
        <family val="2"/>
      </rPr>
      <t>9:15</t>
    </r>
    <r>
      <rPr>
        <sz val="8"/>
        <rFont val="Arial"/>
        <family val="2"/>
      </rPr>
      <t xml:space="preserve"> AMP  </t>
    </r>
    <r>
      <rPr>
        <sz val="8"/>
        <rFont val="Wingdings"/>
        <charset val="2"/>
      </rPr>
      <t>ü</t>
    </r>
  </si>
  <si>
    <r>
      <t xml:space="preserve">11:30 Pulenta </t>
    </r>
    <r>
      <rPr>
        <sz val="8"/>
        <rFont val="Wingdings"/>
        <charset val="2"/>
      </rPr>
      <t>ü</t>
    </r>
    <r>
      <rPr>
        <sz val="8"/>
        <rFont val="Arial"/>
        <family val="2"/>
      </rPr>
      <t>&gt;&gt; llegar puntual</t>
    </r>
  </si>
  <si>
    <t>10:00 Tempus OK WA</t>
  </si>
  <si>
    <t>8:45 Flor, Claudio</t>
  </si>
  <si>
    <t>Chile 1372</t>
  </si>
  <si>
    <t>8:25 Mica, Osqui</t>
  </si>
  <si>
    <t>67 años - honeymooners</t>
  </si>
  <si>
    <t>sparkling makers in the Champagne region - French</t>
  </si>
  <si>
    <t>ccampo@sbwines.com.ar</t>
  </si>
  <si>
    <t>gtapia@matervini.com</t>
  </si>
  <si>
    <t>jfrigole@matervini.com</t>
  </si>
  <si>
    <r>
      <t xml:space="preserve">turismo@matervini.com
gtapia@matervini.com
jfrigole@matervini.com
ngimenez@matervini.com
2612182666 (Gonza)
2615616691 (Nico)
2616168279 (Juampi)
 </t>
    </r>
    <r>
      <rPr>
        <b/>
        <sz val="10"/>
        <color rgb="FFFF0000"/>
        <rFont val="Verdana"/>
        <family val="2"/>
      </rPr>
      <t xml:space="preserve">
</t>
    </r>
  </si>
  <si>
    <t>ngimenez@matervini.com</t>
  </si>
  <si>
    <t>visitasbodega@atamisque.com</t>
  </si>
  <si>
    <t>debora.aguilar@bodegasbianchi.com.ar</t>
  </si>
  <si>
    <t>alodi@bodegapiedranegra.com</t>
  </si>
  <si>
    <t>visitas@bodegapiedranegra.com</t>
  </si>
  <si>
    <t>reservas@fincabandini.com</t>
  </si>
  <si>
    <t>aovejero@fincabandini.com</t>
  </si>
  <si>
    <t>lcampanelli@fincabandini.com</t>
  </si>
  <si>
    <t>turismo@maalwines.com</t>
  </si>
  <si>
    <t>gbiondo@maalwines.com</t>
  </si>
  <si>
    <t>pablo@martinowines.com.ar</t>
  </si>
  <si>
    <t>turismo@martinowines.com.ar</t>
  </si>
  <si>
    <t>visitor@terrazasdelosandes.com.ar</t>
  </si>
  <si>
    <t>rbarradas@terrazasdelosandes.com.ar</t>
  </si>
  <si>
    <t>turismo@lasperdices.com</t>
  </si>
  <si>
    <t>100+€ 120</t>
  </si>
  <si>
    <r>
      <t xml:space="preserve">14:00 Andeluna </t>
    </r>
    <r>
      <rPr>
        <sz val="8"/>
        <rFont val="Wingdings"/>
        <charset val="2"/>
      </rPr>
      <t>ü</t>
    </r>
  </si>
  <si>
    <r>
      <t xml:space="preserve">09:30 Matervini </t>
    </r>
    <r>
      <rPr>
        <sz val="8"/>
        <rFont val="Wingdings"/>
        <charset val="2"/>
      </rPr>
      <t>ü</t>
    </r>
  </si>
  <si>
    <r>
      <t xml:space="preserve">11:30 Terrazas </t>
    </r>
    <r>
      <rPr>
        <sz val="8"/>
        <rFont val="Wingdings"/>
        <charset val="2"/>
      </rPr>
      <t>ü</t>
    </r>
    <r>
      <rPr>
        <sz val="8"/>
        <rFont val="Arial"/>
        <family val="2"/>
      </rPr>
      <t xml:space="preserve"> </t>
    </r>
  </si>
  <si>
    <t xml:space="preserve">reservas@fincabandini.com
aovejero@fincabandini.com
261 5092959
</t>
  </si>
  <si>
    <t>hay un solo depto</t>
  </si>
  <si>
    <t>hace shipping (Eze x5 botellas)</t>
  </si>
  <si>
    <t>OK</t>
  </si>
  <si>
    <t>btw Rufino Ortega y Aristides</t>
  </si>
  <si>
    <t>Vistalba/Martino/Decero/Altus/Diamandes/Gera/Terrazas NO</t>
  </si>
  <si>
    <t>12 bottle shipping (Mica x7 botellas)</t>
  </si>
  <si>
    <t>Tarik Hessabi x2</t>
  </si>
  <si>
    <t>John Cunningham x4</t>
  </si>
  <si>
    <t>Ave. Emilio Civit 340 Piso 4 Dpto 1</t>
  </si>
  <si>
    <t>Larry</t>
  </si>
  <si>
    <t>Fredy Cuevas</t>
  </si>
  <si>
    <t>Curry Sloan</t>
  </si>
  <si>
    <t>currysloan@gmail.com</t>
  </si>
  <si>
    <t>Gera/Maal/Zaina NO</t>
  </si>
  <si>
    <t>Maarten Bakker x2</t>
  </si>
  <si>
    <t>Noemi</t>
  </si>
  <si>
    <t>Noemi no come mariscos</t>
  </si>
  <si>
    <t>maarten_bakker@gmx.net</t>
  </si>
  <si>
    <t>Ave. Emilio Civit 22 - dpto K</t>
  </si>
  <si>
    <t>Mendel NO</t>
  </si>
  <si>
    <t>Atamisque/Altus/Mendel NO</t>
  </si>
  <si>
    <t xml:space="preserve">8:35 Flor, Osqui  </t>
  </si>
  <si>
    <t>Eze/Mendel NO</t>
  </si>
  <si>
    <r>
      <t xml:space="preserve">11:30 Terrazas </t>
    </r>
    <r>
      <rPr>
        <sz val="8"/>
        <rFont val="Wingdings"/>
        <charset val="2"/>
      </rPr>
      <t xml:space="preserve">ü </t>
    </r>
  </si>
  <si>
    <r>
      <t xml:space="preserve">Decero </t>
    </r>
    <r>
      <rPr>
        <sz val="8"/>
        <rFont val="Wingdings"/>
        <charset val="2"/>
      </rPr>
      <t xml:space="preserve">ü  </t>
    </r>
  </si>
  <si>
    <t>Mendel/Pulenta NO</t>
  </si>
  <si>
    <t xml:space="preserve">8:10 Mica, Osqui </t>
  </si>
  <si>
    <r>
      <t xml:space="preserve">10:00 Piedra Negra </t>
    </r>
    <r>
      <rPr>
        <sz val="8"/>
        <rFont val="Wingdings"/>
        <charset val="2"/>
      </rPr>
      <t>ü</t>
    </r>
    <r>
      <rPr>
        <sz val="8"/>
        <rFont val="Arial"/>
        <family val="2"/>
      </rPr>
      <t xml:space="preserve"> </t>
    </r>
    <r>
      <rPr>
        <b/>
        <sz val="8"/>
        <color rgb="FF0000FF"/>
        <rFont val="Arial"/>
        <family val="2"/>
      </rPr>
      <t/>
    </r>
  </si>
  <si>
    <r>
      <t xml:space="preserve">12:00  Bianchi </t>
    </r>
    <r>
      <rPr>
        <sz val="8"/>
        <rFont val="Wingdings"/>
        <charset val="2"/>
      </rPr>
      <t>ü</t>
    </r>
  </si>
  <si>
    <r>
      <t xml:space="preserve">Andeluna  </t>
    </r>
    <r>
      <rPr>
        <sz val="8"/>
        <rFont val="Wingdings"/>
        <charset val="2"/>
      </rPr>
      <t xml:space="preserve">ü </t>
    </r>
    <r>
      <rPr>
        <sz val="8"/>
        <rFont val="Arial"/>
        <family val="2"/>
      </rPr>
      <t>&gt; $80340 total</t>
    </r>
  </si>
  <si>
    <t>390+390</t>
  </si>
  <si>
    <t>fredjcm@gmail.com</t>
  </si>
  <si>
    <t>James Walsh x1</t>
  </si>
  <si>
    <t>Harriet Carter x2</t>
  </si>
  <si>
    <t>Manuel A. Saez 641 3, Capital, Mendoza</t>
  </si>
  <si>
    <t>Denise/Mendel/Cruzat NO</t>
  </si>
  <si>
    <t>Paul Breen x2</t>
  </si>
  <si>
    <t>Dianne Breen</t>
  </si>
  <si>
    <t>dmjbreen@gmail.com</t>
  </si>
  <si>
    <t>Rioja 642 - Apt. A</t>
  </si>
  <si>
    <t>Atamisque/Altus/Mendel/Corazón NO</t>
  </si>
  <si>
    <t>Piedra Infinita/Corazón NO</t>
  </si>
  <si>
    <t>Majo/Corazón NO</t>
  </si>
  <si>
    <t>Atamisque/Altus/Mendel/Corazón NO // Zaina canceló</t>
  </si>
  <si>
    <t>Jennifer Carr x2</t>
  </si>
  <si>
    <t>carr5@shaw.ca</t>
  </si>
  <si>
    <t>hombres altos 1.8m &gt; LARGE BIKES</t>
  </si>
  <si>
    <t>mujeres &gt; MEDIUM BIKES</t>
  </si>
  <si>
    <t>Amol Deshpande x1</t>
  </si>
  <si>
    <t>Hotel Internacional</t>
  </si>
  <si>
    <t>ampora@amol.email</t>
  </si>
  <si>
    <t xml:space="preserve">8:50 Eze, Osqui </t>
  </si>
  <si>
    <t>Joanna Nakielny</t>
  </si>
  <si>
    <r>
      <t xml:space="preserve">09:30 Cassone </t>
    </r>
    <r>
      <rPr>
        <sz val="8"/>
        <rFont val="Wingdings"/>
        <charset val="2"/>
      </rPr>
      <t>ü</t>
    </r>
    <r>
      <rPr>
        <sz val="8"/>
        <rFont val="Arial"/>
        <family val="2"/>
      </rPr>
      <t xml:space="preserve"> </t>
    </r>
  </si>
  <si>
    <r>
      <t xml:space="preserve">11:30 Pulenta  </t>
    </r>
    <r>
      <rPr>
        <sz val="8"/>
        <rFont val="Wingdings"/>
        <charset val="2"/>
      </rPr>
      <t>ü</t>
    </r>
    <r>
      <rPr>
        <sz val="8"/>
        <rFont val="Arial"/>
        <family val="2"/>
      </rPr>
      <t xml:space="preserve"> </t>
    </r>
    <r>
      <rPr>
        <sz val="8"/>
        <color rgb="FFFF0000"/>
        <rFont val="Arial"/>
        <family val="2"/>
      </rPr>
      <t/>
    </r>
  </si>
  <si>
    <t>btw Montevideo &amp; Espejo</t>
  </si>
  <si>
    <t>she doesn't eat fish but love shellfish.</t>
  </si>
  <si>
    <t>Av. Peru 910 - Apt: Terrace</t>
  </si>
  <si>
    <t>tenemos email de los 2</t>
  </si>
  <si>
    <r>
      <t xml:space="preserve">Lun-Vie
9,11:30 y 11:30hs
horario de preferencia Ampora 11:30hs
</t>
    </r>
    <r>
      <rPr>
        <b/>
        <sz val="10"/>
        <rFont val="Verdana"/>
        <family val="2"/>
      </rPr>
      <t>prioridad Martes 9:30 y 11:30hs</t>
    </r>
  </si>
  <si>
    <t>NO OFRECER TOUR</t>
  </si>
  <si>
    <t>8:15 Flor, Osqui</t>
  </si>
  <si>
    <t xml:space="preserve">Deluxe </t>
  </si>
  <si>
    <t>Michael Bos x2</t>
  </si>
  <si>
    <t>Natalie Lord x2</t>
  </si>
  <si>
    <t>DELUXE -  DELUXE - DELUXE</t>
  </si>
  <si>
    <r>
      <t xml:space="preserve">Andeluna  </t>
    </r>
    <r>
      <rPr>
        <sz val="8"/>
        <rFont val="Wingdings"/>
        <charset val="2"/>
      </rPr>
      <t xml:space="preserve">ü </t>
    </r>
    <r>
      <rPr>
        <sz val="8"/>
        <rFont val="Arial"/>
        <family val="2"/>
      </rPr>
      <t>&gt; $61770 x6 pax</t>
    </r>
  </si>
  <si>
    <r>
      <t xml:space="preserve">Canada - </t>
    </r>
    <r>
      <rPr>
        <b/>
        <sz val="10"/>
        <rFont val="Arial"/>
        <family val="2"/>
      </rPr>
      <t>no mushrooms for her</t>
    </r>
  </si>
  <si>
    <t>Eze &gt;&gt; Large Bike</t>
  </si>
  <si>
    <t>he works for Woodside Vineyards in California</t>
  </si>
  <si>
    <t>look into sourcing wines for our AutoVino label</t>
  </si>
  <si>
    <t>he works for Woodside Vineyards in California - looking into sourcing wines for our AutoVino label</t>
  </si>
  <si>
    <t>William Stoll x2</t>
  </si>
  <si>
    <t>Noemi Leiva</t>
  </si>
  <si>
    <t>Atamisque/Altus/Majo/Mendel/Eze NO</t>
  </si>
  <si>
    <t>Amol</t>
  </si>
  <si>
    <t>Ramona Assis</t>
  </si>
  <si>
    <t>Montevideo 20 - Apt 2 piso 4</t>
  </si>
  <si>
    <t>shipping (Eze x10 bottellas)</t>
  </si>
  <si>
    <t>216+504</t>
  </si>
  <si>
    <t>8:25 Eze , Osqui</t>
  </si>
  <si>
    <t>24 bottle shipping (Flor x8 botellas)</t>
  </si>
  <si>
    <t>6 bottle shipping (Eze x4 bot)</t>
  </si>
  <si>
    <t xml:space="preserve">Alexa Vardy x1 </t>
  </si>
  <si>
    <t>Will Weyenberg</t>
  </si>
  <si>
    <t>Flor L</t>
  </si>
  <si>
    <t>8:05 Gera, Claudio</t>
  </si>
  <si>
    <t xml:space="preserve">Melisa Torres (encargada de turismo)
</t>
  </si>
  <si>
    <t xml:space="preserve">info@masitupungato.com
261-156539573 (Turismo) </t>
  </si>
  <si>
    <t xml:space="preserve">James Walsh x1 </t>
  </si>
  <si>
    <t>195+165</t>
  </si>
  <si>
    <t>Umesh Kumar x1</t>
  </si>
  <si>
    <t>Thomas Collier x1</t>
  </si>
  <si>
    <t>an experienced wine aficionado</t>
  </si>
  <si>
    <t>DELUXE  -  DELUXE -  DELUXE</t>
  </si>
  <si>
    <r>
      <t xml:space="preserve">10:00 Bianchi </t>
    </r>
    <r>
      <rPr>
        <sz val="8"/>
        <rFont val="Wingdings"/>
        <charset val="2"/>
      </rPr>
      <t xml:space="preserve">ü </t>
    </r>
  </si>
  <si>
    <r>
      <t xml:space="preserve">Monteviejo </t>
    </r>
    <r>
      <rPr>
        <sz val="8"/>
        <rFont val="Wingdings"/>
        <charset val="2"/>
      </rPr>
      <t xml:space="preserve">ü </t>
    </r>
  </si>
  <si>
    <t>UK - pagó en GBP</t>
  </si>
  <si>
    <t>Pistachio Club Ecolodge</t>
  </si>
  <si>
    <t>Los Aromos, 1261, Luján de Cuyo</t>
  </si>
  <si>
    <t>Amerian Executive</t>
  </si>
  <si>
    <r>
      <rPr>
        <b/>
        <sz val="10"/>
        <rFont val="Verdana"/>
        <family val="2"/>
      </rPr>
      <t xml:space="preserve">$3260pp </t>
    </r>
    <r>
      <rPr>
        <b/>
        <sz val="10"/>
        <color rgb="FFFF0000"/>
        <rFont val="Verdana"/>
        <family val="2"/>
      </rPr>
      <t>&gt; 4800pp Feb al 15/4</t>
    </r>
    <r>
      <rPr>
        <sz val="10"/>
        <color rgb="FFFF0000"/>
        <rFont val="Verdana"/>
        <family val="2"/>
      </rPr>
      <t xml:space="preserve">
</t>
    </r>
    <r>
      <rPr>
        <i/>
        <sz val="10"/>
        <rFont val="Verdana"/>
        <family val="2"/>
      </rPr>
      <t>updated 1/09/2022</t>
    </r>
    <r>
      <rPr>
        <sz val="10"/>
        <color rgb="FFFF0000"/>
        <rFont val="Verdana"/>
        <family val="2"/>
      </rPr>
      <t xml:space="preserve">
</t>
    </r>
    <r>
      <rPr>
        <sz val="10"/>
        <rFont val="Verdana"/>
        <family val="2"/>
      </rPr>
      <t>Progenie III</t>
    </r>
    <r>
      <rPr>
        <sz val="10"/>
        <color rgb="FFFF0000"/>
        <rFont val="Verdana"/>
        <family val="2"/>
      </rPr>
      <t xml:space="preserve">
</t>
    </r>
    <r>
      <rPr>
        <sz val="10"/>
        <rFont val="Verdana"/>
        <family val="2"/>
      </rPr>
      <t>Tomero Rosado o SB (según perfil del pax)
Vistalba Malbec 2020</t>
    </r>
    <r>
      <rPr>
        <sz val="10"/>
        <color rgb="FFFF0000"/>
        <rFont val="Verdana"/>
        <family val="2"/>
      </rPr>
      <t xml:space="preserve">
</t>
    </r>
    <r>
      <rPr>
        <sz val="10"/>
        <rFont val="Verdana"/>
        <family val="2"/>
      </rPr>
      <t xml:space="preserve">Tomero Single Vineyard
Vistalba Corte B
</t>
    </r>
    <r>
      <rPr>
        <i/>
        <sz val="10"/>
        <rFont val="Verdana"/>
        <family val="2"/>
      </rPr>
      <t>updated 14/10/2021</t>
    </r>
  </si>
  <si>
    <r>
      <rPr>
        <b/>
        <sz val="10"/>
        <rFont val="Verdana"/>
        <family val="2"/>
      </rPr>
      <t xml:space="preserve">$6250 pp </t>
    </r>
    <r>
      <rPr>
        <b/>
        <sz val="10"/>
        <color rgb="FFFF0000"/>
        <rFont val="Verdana"/>
        <family val="2"/>
      </rPr>
      <t>&gt; 9120 pp Feb al 15/4</t>
    </r>
    <r>
      <rPr>
        <sz val="10"/>
        <rFont val="Verdana"/>
        <family val="2"/>
      </rPr>
      <t xml:space="preserve">
</t>
    </r>
    <r>
      <rPr>
        <i/>
        <sz val="10"/>
        <rFont val="Verdana"/>
        <family val="2"/>
      </rPr>
      <t>updated 1/09/2022</t>
    </r>
    <r>
      <rPr>
        <sz val="10"/>
        <color rgb="FFFF0000"/>
        <rFont val="Verdana"/>
        <family val="2"/>
      </rPr>
      <t xml:space="preserve">
</t>
    </r>
    <r>
      <rPr>
        <sz val="10"/>
        <rFont val="Verdana"/>
        <family val="2"/>
      </rPr>
      <t>BBVA
Vistalba Malbec 2020</t>
    </r>
    <r>
      <rPr>
        <sz val="10"/>
        <color rgb="FFFF0000"/>
        <rFont val="Verdana"/>
        <family val="2"/>
      </rPr>
      <t xml:space="preserve">
</t>
    </r>
    <r>
      <rPr>
        <sz val="10"/>
        <rFont val="Verdana"/>
        <family val="2"/>
      </rPr>
      <t>Autóctono CH</t>
    </r>
    <r>
      <rPr>
        <sz val="10"/>
        <color rgb="FFFF0000"/>
        <rFont val="Verdana"/>
        <family val="2"/>
      </rPr>
      <t xml:space="preserve">
</t>
    </r>
    <r>
      <rPr>
        <sz val="10"/>
        <rFont val="Verdana"/>
        <family val="2"/>
      </rPr>
      <t>Autóctono MB
Tomero Cuartel 14</t>
    </r>
    <r>
      <rPr>
        <sz val="10"/>
        <color rgb="FFFF0000"/>
        <rFont val="Verdana"/>
        <family val="2"/>
      </rPr>
      <t xml:space="preserve">
Vistalba Corte A</t>
    </r>
    <r>
      <rPr>
        <sz val="10"/>
        <rFont val="Verdana"/>
        <family val="2"/>
      </rPr>
      <t xml:space="preserve">
</t>
    </r>
    <r>
      <rPr>
        <i/>
        <sz val="10"/>
        <rFont val="Verdana"/>
        <family val="2"/>
      </rPr>
      <t>updated 04/10/2021</t>
    </r>
  </si>
  <si>
    <t>8:55 Denise, Claudio</t>
  </si>
  <si>
    <r>
      <t xml:space="preserve">9:30 Cassone </t>
    </r>
    <r>
      <rPr>
        <sz val="8"/>
        <rFont val="Wingdings"/>
        <charset val="2"/>
      </rPr>
      <t>ü</t>
    </r>
    <r>
      <rPr>
        <b/>
        <sz val="8"/>
        <color rgb="FFFF0000"/>
        <rFont val="Arial"/>
        <family val="2"/>
      </rPr>
      <t/>
    </r>
  </si>
  <si>
    <r>
      <t xml:space="preserve">Decero </t>
    </r>
    <r>
      <rPr>
        <sz val="8"/>
        <rFont val="Wingdings"/>
        <charset val="2"/>
      </rPr>
      <t xml:space="preserve">ü </t>
    </r>
    <r>
      <rPr>
        <sz val="8"/>
        <rFont val="Arial"/>
        <family val="2"/>
      </rPr>
      <t>&gt; guía c/pax</t>
    </r>
  </si>
  <si>
    <t>AVISAR AL GUÍA COMUNICADO EN DECERO</t>
  </si>
  <si>
    <t>Daman Goondi x4</t>
  </si>
  <si>
    <t>Larrea 729, Chacras de Coria</t>
  </si>
  <si>
    <t>Amber Gurubel x2</t>
  </si>
  <si>
    <t>Matthew Weaver x2</t>
  </si>
  <si>
    <t>María Urquidi x2</t>
  </si>
  <si>
    <t>Sarah Salvador x2</t>
  </si>
  <si>
    <t>8:55 Majo, Claudio</t>
  </si>
  <si>
    <t>Gorilla Hostel</t>
  </si>
  <si>
    <t>John Croft</t>
  </si>
  <si>
    <t>manage a tasting room -  Leer https://www.croftvineyards.com/About-Us</t>
  </si>
  <si>
    <t>1 person is vegetarian</t>
  </si>
  <si>
    <r>
      <t xml:space="preserve">11:30 Pulenta </t>
    </r>
    <r>
      <rPr>
        <sz val="8"/>
        <rFont val="Wingdings"/>
        <charset val="2"/>
      </rPr>
      <t xml:space="preserve">ü </t>
    </r>
    <r>
      <rPr>
        <sz val="8"/>
        <color rgb="FF0000FF"/>
        <rFont val="Arial"/>
        <family val="2"/>
      </rPr>
      <t/>
    </r>
  </si>
  <si>
    <t>Silvana</t>
  </si>
  <si>
    <t>David Gleave x2</t>
  </si>
  <si>
    <t>Canada - habla perfecto Español</t>
  </si>
  <si>
    <t>Douglas Gomes</t>
  </si>
  <si>
    <t>Jaime Morales</t>
  </si>
  <si>
    <t>Tom y Douglas estarán con sus clientes</t>
  </si>
  <si>
    <t>tenemos el mail de los 2</t>
  </si>
  <si>
    <t>Ian Sinclair Ramage x2</t>
  </si>
  <si>
    <t>Terrabella Aparment - Gllen</t>
  </si>
  <si>
    <t>Extra cost US$25</t>
  </si>
  <si>
    <t>390 + 25</t>
  </si>
  <si>
    <t>Canadá</t>
  </si>
  <si>
    <t xml:space="preserve">8:35 Eze , Osqui </t>
  </si>
  <si>
    <t>59+301</t>
  </si>
  <si>
    <r>
      <t xml:space="preserve">9:30 Mendel </t>
    </r>
    <r>
      <rPr>
        <sz val="8"/>
        <rFont val="Wingdings"/>
        <charset val="2"/>
      </rPr>
      <t>ü</t>
    </r>
  </si>
  <si>
    <r>
      <t xml:space="preserve">Decero </t>
    </r>
    <r>
      <rPr>
        <sz val="8"/>
        <rFont val="Wingdings"/>
        <charset val="2"/>
      </rPr>
      <t xml:space="preserve">ü </t>
    </r>
    <r>
      <rPr>
        <sz val="8"/>
        <rFont val="Arial"/>
        <family val="2"/>
      </rPr>
      <t>NO OFRECER UPGRADE</t>
    </r>
  </si>
  <si>
    <t>knows the iti! - quiere un asiento en la primera fila de la van</t>
  </si>
  <si>
    <t>Eze/Cruzat/Chandon/Cassone/Mendel/AMP NO</t>
  </si>
  <si>
    <r>
      <t xml:space="preserve">winemakers to be - 3rd generation of owners os Stomp Vineyards </t>
    </r>
    <r>
      <rPr>
        <b/>
        <sz val="10"/>
        <color rgb="FF00CC99"/>
        <rFont val="Arial"/>
        <family val="2"/>
      </rPr>
      <t>/ shipping (28 botellas Eze)</t>
    </r>
  </si>
  <si>
    <t xml:space="preserve">Karen Ballard x2 </t>
  </si>
  <si>
    <t>Brian Ballard</t>
  </si>
  <si>
    <t>They took tours 2/2 y 3/2</t>
  </si>
  <si>
    <t>8:00 Gera ,Osqui</t>
  </si>
  <si>
    <t>Daniel 
(Tourism Manager)</t>
  </si>
  <si>
    <t>Marica Zimmerer</t>
  </si>
  <si>
    <t>Andreas Schuette</t>
  </si>
  <si>
    <t>Kerstin Scheutte</t>
  </si>
  <si>
    <t>Xaver Zimmerer x4</t>
  </si>
  <si>
    <t>German + Marcia Brazilian</t>
  </si>
  <si>
    <t>Vistalba/Altus/Diamandes/Monteviejo/Andeluna/AMP/Mendel  NO</t>
  </si>
  <si>
    <t xml:space="preserve">12 shipping </t>
  </si>
  <si>
    <t>pagada 23/1/23</t>
  </si>
  <si>
    <t>HUBO DEMORAS EN PICK UPS PORQUE CHOFER Y GUIA CAMBIARON TODO</t>
  </si>
  <si>
    <t>Casa Crux - Valle de Uco</t>
  </si>
  <si>
    <t>tomaron deluxe c/nosotros en 2022</t>
  </si>
  <si>
    <t>han visitado Mza muchas veces, son conocedores de vinos</t>
  </si>
  <si>
    <t>William Blank x8</t>
  </si>
  <si>
    <r>
      <t xml:space="preserve">10:00 Bianchi </t>
    </r>
    <r>
      <rPr>
        <sz val="8"/>
        <rFont val="Wingdings"/>
        <charset val="2"/>
      </rPr>
      <t>ü</t>
    </r>
  </si>
  <si>
    <r>
      <t xml:space="preserve">Monteviejo </t>
    </r>
    <r>
      <rPr>
        <sz val="8"/>
        <rFont val="Wingdings"/>
        <charset val="2"/>
      </rPr>
      <t xml:space="preserve">ü </t>
    </r>
    <r>
      <rPr>
        <sz val="8"/>
        <color rgb="FF0000FF"/>
        <rFont val="Arial"/>
        <family val="2"/>
      </rPr>
      <t/>
    </r>
  </si>
  <si>
    <t>Frank Sente</t>
  </si>
  <si>
    <t>56+119</t>
  </si>
  <si>
    <t xml:space="preserve">UK </t>
  </si>
  <si>
    <r>
      <rPr>
        <b/>
        <sz val="10"/>
        <rFont val="Arial"/>
        <family val="2"/>
      </rPr>
      <t>Pick up</t>
    </r>
    <r>
      <rPr>
        <sz val="10"/>
        <rFont val="Arial"/>
        <family val="2"/>
      </rPr>
      <t xml:space="preserve"> Callejón Lemos 527</t>
    </r>
  </si>
  <si>
    <r>
      <rPr>
        <b/>
        <sz val="10"/>
        <rFont val="Arial"/>
        <family val="2"/>
      </rPr>
      <t>Drop off</t>
    </r>
    <r>
      <rPr>
        <sz val="10"/>
        <rFont val="Arial"/>
        <family val="2"/>
      </rPr>
      <t xml:space="preserve"> Casa de Coria</t>
    </r>
  </si>
  <si>
    <t>btw 9 de Julio y Av. San Mrtin</t>
  </si>
  <si>
    <t>Paseo Sarmiento 75 - Apt 5D</t>
  </si>
  <si>
    <t>Mitre 660 - Apt 6</t>
  </si>
  <si>
    <r>
      <t xml:space="preserve">11:30 Terrazas </t>
    </r>
    <r>
      <rPr>
        <sz val="8"/>
        <rFont val="Wingdings"/>
        <charset val="2"/>
      </rPr>
      <t xml:space="preserve">ü </t>
    </r>
    <r>
      <rPr>
        <b/>
        <sz val="8"/>
        <color rgb="FF0000FF"/>
        <rFont val="Arial"/>
        <family val="2"/>
      </rPr>
      <t/>
    </r>
  </si>
  <si>
    <r>
      <t xml:space="preserve">Decero </t>
    </r>
    <r>
      <rPr>
        <sz val="8"/>
        <rFont val="Wingdings"/>
        <charset val="2"/>
      </rPr>
      <t>ü</t>
    </r>
    <r>
      <rPr>
        <sz val="8"/>
        <rFont val="Arial"/>
        <family val="2"/>
      </rPr>
      <t xml:space="preserve"> c/guía&gt; NO OFRECER UPGRADE</t>
    </r>
  </si>
  <si>
    <t>William Saenz x4</t>
  </si>
  <si>
    <t>Casa Viamonte</t>
  </si>
  <si>
    <t>Ernest Carrasquilla x2</t>
  </si>
  <si>
    <t>Abril Hotel</t>
  </si>
  <si>
    <t>645+735</t>
  </si>
  <si>
    <t>6:45 Eze , Osqui /Jorge (transfer al guía desde Lagarde)</t>
  </si>
  <si>
    <t xml:space="preserve">Rob Novak x12 </t>
  </si>
  <si>
    <t>Sandra</t>
  </si>
  <si>
    <t>Lamadrid 257 Planta alta, Mendoza</t>
  </si>
  <si>
    <t>Bandini by cart or walking</t>
  </si>
  <si>
    <t xml:space="preserve">drop off Nutibara </t>
  </si>
  <si>
    <t>WhatsApp +15185243960</t>
  </si>
  <si>
    <r>
      <t xml:space="preserve">9:30 Caelum </t>
    </r>
    <r>
      <rPr>
        <sz val="8"/>
        <rFont val="Wingdings"/>
        <charset val="2"/>
      </rPr>
      <t>ü</t>
    </r>
  </si>
  <si>
    <t>Mendel/Cruzat/Maal NO</t>
  </si>
  <si>
    <t>Gera/Piedra Negra  NO</t>
  </si>
  <si>
    <t>10:00 Masi OK WA</t>
  </si>
  <si>
    <t>sabe iti!</t>
  </si>
  <si>
    <t>234+546</t>
  </si>
  <si>
    <t>Jennifer Liu x1</t>
  </si>
  <si>
    <t>Julius Funk x1</t>
  </si>
  <si>
    <t>8:15 Eze, Osqui</t>
  </si>
  <si>
    <t>Huli B&amp;B</t>
  </si>
  <si>
    <t>Victor Nanni x2</t>
  </si>
  <si>
    <t>Malin Nanni</t>
  </si>
  <si>
    <r>
      <t xml:space="preserve">Monteviejo </t>
    </r>
    <r>
      <rPr>
        <sz val="8"/>
        <rFont val="Wingdings"/>
        <charset val="2"/>
      </rPr>
      <t>ü</t>
    </r>
  </si>
  <si>
    <t>from Sweden</t>
  </si>
  <si>
    <t>Mendel/Eze/Flor/Cande/Soledad/Mayra/Gera/Denise NO</t>
  </si>
  <si>
    <t xml:space="preserve">8:55 Eze, Osqui </t>
  </si>
  <si>
    <t>Martin Spry x2</t>
  </si>
  <si>
    <r>
      <t xml:space="preserve">10:00 Bandini  </t>
    </r>
    <r>
      <rPr>
        <sz val="8"/>
        <rFont val="Wingdings"/>
        <charset val="2"/>
      </rPr>
      <t>ü</t>
    </r>
  </si>
  <si>
    <r>
      <t xml:space="preserve">12:30/13  Decero </t>
    </r>
    <r>
      <rPr>
        <sz val="8"/>
        <rFont val="Wingdings"/>
        <charset val="2"/>
      </rPr>
      <t xml:space="preserve">ü </t>
    </r>
    <r>
      <rPr>
        <sz val="8"/>
        <rFont val="Arial"/>
        <family val="2"/>
      </rPr>
      <t>- Carla procesar FC</t>
    </r>
  </si>
  <si>
    <t xml:space="preserve">11:30 Terrazas </t>
  </si>
  <si>
    <t>Catherine Rozario x2</t>
  </si>
  <si>
    <t>Ella no come carne</t>
  </si>
  <si>
    <t>c.rozario@talk21.com</t>
  </si>
  <si>
    <t xml:space="preserve">8:20 Eze, Osqui </t>
  </si>
  <si>
    <t xml:space="preserve">8:45 Cande, Claudio </t>
  </si>
  <si>
    <t>Jesse Fresch x3</t>
  </si>
  <si>
    <t>8:30 Majo, Osqui</t>
  </si>
  <si>
    <t>8:15 Silvana, Osqui</t>
  </si>
  <si>
    <t>Rosemary McManus x1</t>
  </si>
  <si>
    <r>
      <t xml:space="preserve">Andeluna </t>
    </r>
    <r>
      <rPr>
        <sz val="8"/>
        <rFont val="Wingdings"/>
        <charset val="2"/>
      </rPr>
      <t xml:space="preserve">ü </t>
    </r>
  </si>
  <si>
    <r>
      <t xml:space="preserve">13:00 Caelum </t>
    </r>
    <r>
      <rPr>
        <sz val="8"/>
        <rFont val="Wingdings"/>
        <charset val="2"/>
      </rPr>
      <t>ü</t>
    </r>
    <r>
      <rPr>
        <sz val="8"/>
        <rFont val="Arial"/>
        <family val="2"/>
      </rPr>
      <t xml:space="preserve"> &gt; mandar PAGO ENERO</t>
    </r>
  </si>
  <si>
    <t xml:space="preserve">8:00 Gera, Osqui </t>
  </si>
  <si>
    <t xml:space="preserve">has a company in California - he lives in Mexico </t>
  </si>
  <si>
    <t>9:10 Eze, Claudio/Transfer guía c/Claudio</t>
  </si>
  <si>
    <t>Nick Walter x2</t>
  </si>
  <si>
    <r>
      <t xml:space="preserve">Diamandes </t>
    </r>
    <r>
      <rPr>
        <sz val="8"/>
        <rFont val="Wingdings"/>
        <charset val="2"/>
      </rPr>
      <t xml:space="preserve">ü </t>
    </r>
    <r>
      <rPr>
        <sz val="8"/>
        <rFont val="Arial"/>
        <family val="2"/>
      </rPr>
      <t>&gt; 14:00, tolerancia 30min</t>
    </r>
  </si>
  <si>
    <t>Husha Bilimale x1</t>
  </si>
  <si>
    <t>currently living in Peru - WhatsApp # is +51962213226</t>
  </si>
  <si>
    <t>Mitre 753 - Edificio Millennium</t>
  </si>
  <si>
    <r>
      <t xml:space="preserve">11:30 Pulenta </t>
    </r>
    <r>
      <rPr>
        <sz val="8"/>
        <rFont val="Wingdings"/>
        <charset val="2"/>
      </rPr>
      <t>ü</t>
    </r>
    <r>
      <rPr>
        <sz val="8"/>
        <rFont val="Arial"/>
        <family val="2"/>
      </rPr>
      <t xml:space="preserve"> </t>
    </r>
    <r>
      <rPr>
        <sz val="8"/>
        <color rgb="FFFF0000"/>
        <rFont val="Arial"/>
        <family val="2"/>
      </rPr>
      <t/>
    </r>
  </si>
  <si>
    <r>
      <t xml:space="preserve">Lagarde </t>
    </r>
    <r>
      <rPr>
        <sz val="8"/>
        <rFont val="Wingdings"/>
        <charset val="2"/>
      </rPr>
      <t xml:space="preserve">ü </t>
    </r>
    <r>
      <rPr>
        <sz val="8"/>
        <rFont val="Arial"/>
        <family val="2"/>
      </rPr>
      <t xml:space="preserve">&gt; TRAER VINOS </t>
    </r>
  </si>
  <si>
    <r>
      <t xml:space="preserve">10:00 Tempus </t>
    </r>
    <r>
      <rPr>
        <b/>
        <sz val="8"/>
        <rFont val="Arial"/>
        <family val="2"/>
      </rPr>
      <t xml:space="preserve">ok WA </t>
    </r>
  </si>
  <si>
    <r>
      <t xml:space="preserve">12:30 Caelum  </t>
    </r>
    <r>
      <rPr>
        <sz val="8"/>
        <rFont val="Wingdings"/>
        <charset val="2"/>
      </rPr>
      <t>ü</t>
    </r>
  </si>
  <si>
    <r>
      <t xml:space="preserve">13:30 Decero </t>
    </r>
    <r>
      <rPr>
        <sz val="8"/>
        <rFont val="Wingdings"/>
        <charset val="2"/>
      </rPr>
      <t xml:space="preserve">ü </t>
    </r>
    <r>
      <rPr>
        <b/>
        <sz val="8"/>
        <rFont val="Arial"/>
        <family val="2"/>
      </rPr>
      <t>&gt; avisar q llegarán cerca de las 14hs</t>
    </r>
  </si>
  <si>
    <t>Open House Hostel - Suipacha 750</t>
  </si>
  <si>
    <t>Leigh Richardson x1</t>
  </si>
  <si>
    <t>leigh-richardson@sky.com</t>
  </si>
  <si>
    <t>flight our at 9:05pm - tenemos el email de los 2</t>
  </si>
  <si>
    <t>Osqui cobra US$ 20 en total x hotel retirado</t>
  </si>
  <si>
    <t>San Lorenzo 12 - Floor 7 apt 6 &gt;&gt; btw San Martin y 9 de Julio</t>
  </si>
  <si>
    <t>8:20 Soledad, Osqui</t>
  </si>
  <si>
    <t>642+1498</t>
  </si>
  <si>
    <t>8:10 Silvana, Claudio</t>
  </si>
  <si>
    <t>Vistalba/Martino/Decero/Altus/Diamandes/ Eze/Sole/Gera canceló NO</t>
  </si>
  <si>
    <t>Arístides Villanueva 282</t>
  </si>
  <si>
    <t>Hermann Koegler x2</t>
  </si>
  <si>
    <r>
      <rPr>
        <b/>
        <sz val="10"/>
        <rFont val="Arial"/>
        <family val="2"/>
      </rPr>
      <t xml:space="preserve">1 person is gluteen-free // </t>
    </r>
    <r>
      <rPr>
        <sz val="10"/>
        <rFont val="Arial"/>
        <family val="2"/>
      </rPr>
      <t>Our main interest is Malbec, Cab Sauv, Cab Franc, big red blends,</t>
    </r>
  </si>
  <si>
    <t>1 persona no se subió a la camioneta</t>
  </si>
  <si>
    <r>
      <t xml:space="preserve">12:00 Zaina </t>
    </r>
    <r>
      <rPr>
        <sz val="8"/>
        <rFont val="Wingdings"/>
        <charset val="2"/>
      </rPr>
      <t xml:space="preserve">ü </t>
    </r>
    <r>
      <rPr>
        <sz val="8"/>
        <rFont val="Arial"/>
        <family val="2"/>
      </rPr>
      <t>&gt; enviar PAGO</t>
    </r>
  </si>
  <si>
    <r>
      <t xml:space="preserve">Andeluna </t>
    </r>
    <r>
      <rPr>
        <sz val="8"/>
        <rFont val="Wingdings"/>
        <charset val="2"/>
      </rPr>
      <t>ü</t>
    </r>
    <r>
      <rPr>
        <sz val="8"/>
        <rFont val="Arial"/>
        <family val="2"/>
      </rPr>
      <t>&gt; $72065 total</t>
    </r>
  </si>
  <si>
    <r>
      <t xml:space="preserve">12:00 Monteviejo </t>
    </r>
    <r>
      <rPr>
        <sz val="8"/>
        <rFont val="Wingdings"/>
        <charset val="2"/>
      </rPr>
      <t>ü</t>
    </r>
    <r>
      <rPr>
        <sz val="8"/>
        <rFont val="Arial"/>
        <family val="2"/>
      </rPr>
      <t>&gt; $5100 pp NO ES PRIVADA</t>
    </r>
  </si>
  <si>
    <r>
      <t xml:space="preserve">09:30 Maal </t>
    </r>
    <r>
      <rPr>
        <sz val="8"/>
        <rFont val="Wingdings"/>
        <charset val="2"/>
      </rPr>
      <t>ü</t>
    </r>
  </si>
  <si>
    <t>Eleanor Tixier x6</t>
  </si>
  <si>
    <r>
      <t xml:space="preserve">Andeluna </t>
    </r>
    <r>
      <rPr>
        <sz val="8"/>
        <rFont val="Wingdings"/>
        <charset val="2"/>
      </rPr>
      <t xml:space="preserve">ü </t>
    </r>
    <r>
      <rPr>
        <sz val="8"/>
        <rFont val="Arial"/>
        <family val="2"/>
      </rPr>
      <t>&gt; $ 33475 total</t>
    </r>
  </si>
  <si>
    <t xml:space="preserve">Victoria </t>
  </si>
  <si>
    <t>US and UK - professors</t>
  </si>
  <si>
    <t>1 person has shellfish and nut allergies</t>
  </si>
  <si>
    <t>Blake Salvador</t>
  </si>
  <si>
    <r>
      <t xml:space="preserve">10:15 Zaina </t>
    </r>
    <r>
      <rPr>
        <sz val="8"/>
        <rFont val="Wingdings"/>
        <charset val="2"/>
      </rPr>
      <t>ü</t>
    </r>
  </si>
  <si>
    <r>
      <t xml:space="preserve">12:00 Piedra Negra </t>
    </r>
    <r>
      <rPr>
        <sz val="8"/>
        <rFont val="Wingdings"/>
        <charset val="2"/>
      </rPr>
      <t>ü</t>
    </r>
  </si>
  <si>
    <r>
      <t xml:space="preserve">Andeluna </t>
    </r>
    <r>
      <rPr>
        <sz val="8"/>
        <rFont val="Wingdings"/>
        <charset val="2"/>
      </rPr>
      <t>ü</t>
    </r>
    <r>
      <rPr>
        <sz val="8"/>
        <rFont val="Arial"/>
        <family val="2"/>
      </rPr>
      <t xml:space="preserve"> </t>
    </r>
  </si>
  <si>
    <t>Elvira Boucher x2</t>
  </si>
  <si>
    <t>Eze/Alessio NO / Zaina nos canceló</t>
  </si>
  <si>
    <t>Eze/Mayra/Gera/Silvana/Atamisque/Corazón del Sol NO</t>
  </si>
  <si>
    <t>Majo/Corazón del Sol/Zaina/Piedra Negra 12hs NO</t>
  </si>
  <si>
    <t>Silvana NO</t>
  </si>
  <si>
    <t>Atamisque/Altus/Mendel/Silvana NO</t>
  </si>
  <si>
    <t>Vistalba/Martino/Decero/Altus/Diamandes/Silvana NO</t>
  </si>
  <si>
    <r>
      <t xml:space="preserve">+447786986772 / </t>
    </r>
    <r>
      <rPr>
        <b/>
        <sz val="10"/>
        <rFont val="Arial"/>
        <family val="2"/>
      </rPr>
      <t>UK</t>
    </r>
  </si>
  <si>
    <r>
      <t>his wife's Mexican -</t>
    </r>
    <r>
      <rPr>
        <b/>
        <sz val="10"/>
        <color rgb="FF00CC99"/>
        <rFont val="Arial"/>
        <family val="2"/>
      </rPr>
      <t xml:space="preserve"> feedback req. WA</t>
    </r>
  </si>
  <si>
    <r>
      <t xml:space="preserve">his wife's Mexican </t>
    </r>
    <r>
      <rPr>
        <b/>
        <sz val="10"/>
        <color rgb="FF00CC99"/>
        <rFont val="Arial"/>
        <family val="2"/>
      </rPr>
      <t>- feedback req. WA</t>
    </r>
  </si>
  <si>
    <t>177+413</t>
  </si>
  <si>
    <t>5 bottles shipping</t>
  </si>
  <si>
    <t>Eze/Majo/Gera/Alessio/Atamisque NO</t>
  </si>
  <si>
    <r>
      <t xml:space="preserve">13:30 Lagarde </t>
    </r>
    <r>
      <rPr>
        <sz val="8"/>
        <rFont val="Wingdings"/>
        <charset val="2"/>
      </rPr>
      <t>ü</t>
    </r>
    <r>
      <rPr>
        <sz val="8"/>
        <color rgb="FF0000FF"/>
        <rFont val="Arial"/>
        <family val="2"/>
      </rPr>
      <t/>
    </r>
  </si>
  <si>
    <r>
      <t xml:space="preserve">11:30 Mendel </t>
    </r>
    <r>
      <rPr>
        <sz val="8"/>
        <rFont val="Wingdings"/>
        <charset val="2"/>
      </rPr>
      <t xml:space="preserve">ü </t>
    </r>
    <r>
      <rPr>
        <sz val="8"/>
        <color rgb="FF0000FF"/>
        <rFont val="Arial"/>
        <family val="2"/>
      </rPr>
      <t/>
    </r>
  </si>
  <si>
    <r>
      <t xml:space="preserve">13.30 Lagarde OK por sistema </t>
    </r>
    <r>
      <rPr>
        <sz val="8"/>
        <rFont val="Wingdings"/>
        <charset val="2"/>
      </rPr>
      <t>ü</t>
    </r>
  </si>
  <si>
    <t>Tanya Tiwari</t>
  </si>
  <si>
    <t>tanya.tiwari39@gmail.com</t>
  </si>
  <si>
    <t>Diane Goldenberg-Hart x3</t>
  </si>
  <si>
    <t>Doug Goldenberg-Hart</t>
  </si>
  <si>
    <t>Aidan Goldenberg-Hart</t>
  </si>
  <si>
    <t>Esposo e hijo</t>
  </si>
  <si>
    <t>87 Montevideo Piso 2 dpto A</t>
  </si>
  <si>
    <t xml:space="preserve">8:10 Gera, Osqui </t>
  </si>
  <si>
    <t xml:space="preserve">Renan Barradas
Federico
</t>
  </si>
  <si>
    <t>visitor@terrazasdelosandes.com.ar
mcoria@terrazasdelosandes.com.ar (email de turismo)
rbarradas@terrazasdelosandes.com.ar
feramos@terrazasdelosandes.com.ar
261 5090952 cel turismo
4909631 tel fijo de turismo
4909634
4909642</t>
  </si>
  <si>
    <t>Diane habla Español</t>
  </si>
  <si>
    <t>Kyle Kellermann</t>
  </si>
  <si>
    <t>Jennifer Liu</t>
  </si>
  <si>
    <t>Amber Gurubel</t>
  </si>
  <si>
    <t>Natalie Lord</t>
  </si>
  <si>
    <t>Bruce Norton</t>
  </si>
  <si>
    <t>Luisa Clements x2</t>
  </si>
  <si>
    <t xml:space="preserve">2012 visitó Altavista, Pule, Caelum, Melipal </t>
  </si>
  <si>
    <r>
      <t xml:space="preserve">10:00 Bianchi </t>
    </r>
    <r>
      <rPr>
        <sz val="8"/>
        <rFont val="Wingdings"/>
        <charset val="2"/>
      </rPr>
      <t xml:space="preserve">ü </t>
    </r>
    <r>
      <rPr>
        <sz val="8"/>
        <rFont val="Arial"/>
        <family val="2"/>
      </rPr>
      <t>&gt; TRAER VINOS DE PAX BALLARD x18</t>
    </r>
  </si>
  <si>
    <r>
      <t xml:space="preserve">Andeluna </t>
    </r>
    <r>
      <rPr>
        <sz val="8"/>
        <rFont val="Wingdings"/>
        <charset val="2"/>
      </rPr>
      <t xml:space="preserve">ü </t>
    </r>
    <r>
      <rPr>
        <sz val="8"/>
        <rFont val="Arial"/>
        <family val="2"/>
      </rPr>
      <t>&gt; $13390 pp</t>
    </r>
  </si>
  <si>
    <t>visitas@karimmussi.com
luciana@karimmussi.com
4813201 fijo bga
2614668048 cel turismo
+54 3412561974 Neysan</t>
  </si>
  <si>
    <t xml:space="preserve">2012 visitó Atam, GR, Fournier </t>
  </si>
  <si>
    <t>Bárbara Banchieta
Josefina Perez Diez (Guía)
Agustina Palma (Guía)
Sofía (Cood. De Turismo)</t>
  </si>
  <si>
    <t>200+9000</t>
  </si>
  <si>
    <t>Patrickvallance@gmail.com</t>
  </si>
  <si>
    <t>8:50 Gera, Claudio</t>
  </si>
  <si>
    <t>Patrick Vallance</t>
  </si>
  <si>
    <t xml:space="preserve">Lagarde </t>
  </si>
  <si>
    <t>Mitre 660 - 3 floor Apt 6</t>
  </si>
  <si>
    <r>
      <t xml:space="preserve">11:30 Terrazas </t>
    </r>
    <r>
      <rPr>
        <sz val="8"/>
        <rFont val="Wingdings"/>
        <charset val="2"/>
      </rPr>
      <t>ü</t>
    </r>
    <r>
      <rPr>
        <sz val="8"/>
        <rFont val="Arial"/>
        <family val="2"/>
      </rPr>
      <t xml:space="preserve">  </t>
    </r>
  </si>
  <si>
    <t xml:space="preserve">Corazón/Denise/Tempus/Mendel/Cassone/Decero/Gera NO </t>
  </si>
  <si>
    <t>Vistalba/Martino/Decero/Altus/Diamandes/Cassone/Mendel//Eze/Majo NO // cancelé Alessio x enfermedad - Carla</t>
  </si>
  <si>
    <t>1 person needs gluten-free diet.</t>
  </si>
  <si>
    <t>8:20 Silvana, Osqui</t>
  </si>
  <si>
    <t>Paul Overstreet x2</t>
  </si>
  <si>
    <t>NO MANDAR FEEDBACK! - ojo con esta pax si volviera</t>
  </si>
  <si>
    <t>VISITARON Kaiken, Pule, Cael, Ruca, Bene, Terra, Mater, Laga 2016/2019</t>
  </si>
  <si>
    <t>Lisa</t>
  </si>
  <si>
    <t>pickup/drop off incluido en el precio</t>
  </si>
  <si>
    <t>Hakon Fure x5</t>
  </si>
  <si>
    <t>15 year old person</t>
  </si>
  <si>
    <t xml:space="preserve">Nutibara </t>
  </si>
  <si>
    <t>uco con Atamisque, corazón y diamantes</t>
  </si>
  <si>
    <t>PRIVATE  - PRIVATE -  PRIVATE</t>
  </si>
  <si>
    <t>visitó Viamonte, Piatelli, melipal, altavista</t>
  </si>
  <si>
    <t>Camila Aranda</t>
  </si>
  <si>
    <t>Lisa doesn't eat seafood</t>
  </si>
  <si>
    <t>1 person does not drink</t>
  </si>
  <si>
    <r>
      <t xml:space="preserve">9:30 Bandini </t>
    </r>
    <r>
      <rPr>
        <sz val="8"/>
        <rFont val="Wingdings"/>
        <charset val="2"/>
      </rPr>
      <t xml:space="preserve">ü </t>
    </r>
    <r>
      <rPr>
        <sz val="8"/>
        <rFont val="Arial"/>
        <family val="2"/>
      </rPr>
      <t>&gt; no ofrecer shipping</t>
    </r>
  </si>
  <si>
    <t>saben mucho - Anthony estudió para sommelier</t>
  </si>
  <si>
    <t>1 persona es alérgica a shellfish, no come pescado, cebolla/cebollín</t>
  </si>
  <si>
    <t>YA VISITARON LAGARDE</t>
  </si>
  <si>
    <r>
      <t xml:space="preserve">Celina Cappe
 </t>
    </r>
    <r>
      <rPr>
        <b/>
        <sz val="10"/>
        <color rgb="FFFF0000"/>
        <rFont val="Verdana"/>
        <family val="2"/>
      </rPr>
      <t>entrada por Araoz al 1600 (el portón negro) &gt; tomarán Tº y darán alcohol en gel. Uso de barbijo obligatorio
CUPO MÁX. 8 p</t>
    </r>
  </si>
  <si>
    <t>turismo@bodegabenegas.com
info@bodegabenegas.com
4963078 fijo bga
261-6083470 cel bodega
4960794/4963078 bodega fijo
261 609 6634 Celina</t>
  </si>
  <si>
    <t>8:25 Denise, Claudio</t>
  </si>
  <si>
    <r>
      <t>9:00 Silvana</t>
    </r>
    <r>
      <rPr>
        <b/>
        <i/>
        <sz val="8"/>
        <rFont val="Arial"/>
        <family val="2"/>
      </rPr>
      <t xml:space="preserve">, Osqui </t>
    </r>
  </si>
  <si>
    <t>1098+2562</t>
  </si>
  <si>
    <r>
      <rPr>
        <b/>
        <sz val="10"/>
        <rFont val="Verdana"/>
        <family val="2"/>
      </rPr>
      <t xml:space="preserve">PRIVADA
$4800 PP
</t>
    </r>
    <r>
      <rPr>
        <i/>
        <sz val="10"/>
        <rFont val="Verdana"/>
        <family val="2"/>
      </rPr>
      <t>updated 14/2/2023
4 vinos Benegas Lynch y
single Vineyard (1 añada antigua)</t>
    </r>
    <r>
      <rPr>
        <sz val="10"/>
        <rFont val="Verdana"/>
        <family val="2"/>
      </rPr>
      <t xml:space="preserve">
</t>
    </r>
    <r>
      <rPr>
        <i/>
        <sz val="10"/>
        <rFont val="Verdana"/>
        <family val="2"/>
      </rPr>
      <t xml:space="preserve">+ chocolates, galletas
updated 14/2/2023
</t>
    </r>
    <r>
      <rPr>
        <i/>
        <u/>
        <sz val="10"/>
        <rFont val="Verdana"/>
        <family val="2"/>
      </rPr>
      <t>Old Tasting</t>
    </r>
    <r>
      <rPr>
        <sz val="10"/>
        <color rgb="FFFF0000"/>
        <rFont val="Verdana"/>
        <family val="2"/>
      </rPr>
      <t xml:space="preserve">
Family Carmela CF Rosé 2021 como copa de bienvenida
Tank Tasting
Benegas Lynch CF 2018
Benegas Lynch MB 2018
Benegas Lynch Old Vines BL 2018
Benegas Lynch Old Vines BL 2012
+ </t>
    </r>
    <r>
      <rPr>
        <i/>
        <sz val="10"/>
        <color rgb="FFFF0000"/>
        <rFont val="Verdana"/>
        <family val="2"/>
      </rPr>
      <t>galletas,chocolate semiamargo y frutos secos</t>
    </r>
    <r>
      <rPr>
        <sz val="10"/>
        <color rgb="FFFF0000"/>
        <rFont val="Verdana"/>
        <family val="2"/>
      </rPr>
      <t xml:space="preserve">
</t>
    </r>
  </si>
  <si>
    <r>
      <rPr>
        <b/>
        <sz val="10"/>
        <color theme="1"/>
        <rFont val="Verdana"/>
        <family val="2"/>
      </rPr>
      <t>PRIVADA</t>
    </r>
    <r>
      <rPr>
        <b/>
        <sz val="10"/>
        <rFont val="Verdana"/>
        <family val="2"/>
      </rPr>
      <t xml:space="preserve">
$3600 pp
</t>
    </r>
    <r>
      <rPr>
        <i/>
        <sz val="10"/>
        <rFont val="Verdana"/>
        <family val="2"/>
      </rPr>
      <t xml:space="preserve">updated 14/2/2023
4 vinos Family y Estate
+ galletas
updated 14/2/2023
</t>
    </r>
    <r>
      <rPr>
        <i/>
        <sz val="10"/>
        <color rgb="FFFF0000"/>
        <rFont val="Verdana"/>
        <family val="2"/>
      </rPr>
      <t>opción 2 Estate + 2 BL ??</t>
    </r>
    <r>
      <rPr>
        <i/>
        <sz val="10"/>
        <rFont val="Verdana"/>
        <family val="2"/>
      </rPr>
      <t xml:space="preserve">
</t>
    </r>
    <r>
      <rPr>
        <i/>
        <u/>
        <sz val="10"/>
        <rFont val="Verdana"/>
        <family val="2"/>
      </rPr>
      <t>Old Tasting</t>
    </r>
    <r>
      <rPr>
        <i/>
        <sz val="10"/>
        <color rgb="FFFF0000"/>
        <rFont val="Verdana"/>
        <family val="2"/>
      </rPr>
      <t xml:space="preserve">
</t>
    </r>
    <r>
      <rPr>
        <sz val="10"/>
        <color rgb="FFFF0000"/>
        <rFont val="Verdana"/>
        <family val="2"/>
      </rPr>
      <t>Carmela Benegas (Rosé de CF 2021)</t>
    </r>
    <r>
      <rPr>
        <i/>
        <sz val="10"/>
        <color rgb="FFFF0000"/>
        <rFont val="Verdana"/>
        <family val="2"/>
      </rPr>
      <t xml:space="preserve">
</t>
    </r>
    <r>
      <rPr>
        <sz val="10"/>
        <color rgb="FFFF0000"/>
        <rFont val="Verdana"/>
        <family val="2"/>
      </rPr>
      <t>Don Tiburcio Estate BL 2019 (MB 50%, CF 20%, 20% CS, 5% ME y 5% PV) 8 a 10 meses de Barrica
Single Vineyard CS 2018</t>
    </r>
    <r>
      <rPr>
        <sz val="10"/>
        <rFont val="Verdana"/>
        <family val="2"/>
      </rPr>
      <t xml:space="preserve">
</t>
    </r>
    <r>
      <rPr>
        <sz val="10"/>
        <color rgb="FFFF0000"/>
        <rFont val="Verdana"/>
        <family val="2"/>
      </rPr>
      <t xml:space="preserve">Benegas Lynch CF 2018 </t>
    </r>
    <r>
      <rPr>
        <sz val="10"/>
        <rFont val="Verdana"/>
        <family val="2"/>
      </rPr>
      <t xml:space="preserve">
</t>
    </r>
    <r>
      <rPr>
        <i/>
        <sz val="10"/>
        <color rgb="FFFF0000"/>
        <rFont val="Verdana"/>
        <family val="2"/>
      </rPr>
      <t xml:space="preserve">
</t>
    </r>
  </si>
  <si>
    <t>19:45pm Transfer a Casa Vigil &gt; confirmado con Osqui</t>
  </si>
  <si>
    <r>
      <t xml:space="preserve">13:00 Caelum </t>
    </r>
    <r>
      <rPr>
        <sz val="8"/>
        <rFont val="Wingdings"/>
        <charset val="2"/>
      </rPr>
      <t xml:space="preserve">ü </t>
    </r>
    <r>
      <rPr>
        <sz val="8"/>
        <rFont val="Arial"/>
        <family val="2"/>
      </rPr>
      <t xml:space="preserve">&gt;&gt;  </t>
    </r>
    <r>
      <rPr>
        <b/>
        <sz val="8"/>
        <color rgb="FFFF0000"/>
        <rFont val="Arial"/>
        <family val="2"/>
      </rPr>
      <t>NO SHOW UP (12.45 los pax decidieron no ir)</t>
    </r>
  </si>
  <si>
    <r>
      <t xml:space="preserve">10:00 Bandini </t>
    </r>
    <r>
      <rPr>
        <sz val="8"/>
        <rFont val="Wingdings"/>
        <charset val="2"/>
      </rPr>
      <t>ü</t>
    </r>
  </si>
  <si>
    <r>
      <t xml:space="preserve">12/12:30 Lagarde </t>
    </r>
    <r>
      <rPr>
        <sz val="8"/>
        <rFont val="Wingdings"/>
        <charset val="2"/>
      </rPr>
      <t xml:space="preserve">ü </t>
    </r>
    <r>
      <rPr>
        <sz val="8"/>
        <color rgb="FF0000FF"/>
        <rFont val="Arial"/>
        <family val="2"/>
      </rPr>
      <t/>
    </r>
  </si>
  <si>
    <t>BUSCARLOS EN RECEPCIÓN</t>
  </si>
  <si>
    <t xml:space="preserve">Mickey </t>
  </si>
  <si>
    <t>Valerie</t>
  </si>
  <si>
    <t>Rebecca &amp; Mickey &gt; gluten-free, sin queso, yogur, leche</t>
  </si>
  <si>
    <t>Valerie's pescatarian</t>
  </si>
  <si>
    <t>Rebecca habla Español</t>
  </si>
  <si>
    <t>8:05 Soledad, Osqui</t>
  </si>
  <si>
    <r>
      <t xml:space="preserve">12:00 Viña Cobos </t>
    </r>
    <r>
      <rPr>
        <sz val="8"/>
        <rFont val="Wingdings"/>
        <charset val="2"/>
      </rPr>
      <t xml:space="preserve">ü </t>
    </r>
    <r>
      <rPr>
        <sz val="8"/>
        <rFont val="Rial"/>
      </rPr>
      <t>&gt; USD 180pp (Microedic. + Cobos c/10% desc)</t>
    </r>
  </si>
  <si>
    <r>
      <t xml:space="preserve">14:30 Decero guía come con pax </t>
    </r>
    <r>
      <rPr>
        <sz val="8"/>
        <rFont val="Wingdings"/>
        <charset val="2"/>
      </rPr>
      <t>ü</t>
    </r>
    <r>
      <rPr>
        <sz val="8"/>
        <rFont val="Arial"/>
        <family val="2"/>
      </rPr>
      <t xml:space="preserve">  </t>
    </r>
  </si>
  <si>
    <r>
      <t xml:space="preserve">12:00 Bianchi </t>
    </r>
    <r>
      <rPr>
        <sz val="8"/>
        <rFont val="Wingdings"/>
        <charset val="2"/>
      </rPr>
      <t>ü</t>
    </r>
  </si>
  <si>
    <r>
      <t xml:space="preserve">14:30 Andeluna </t>
    </r>
    <r>
      <rPr>
        <sz val="8"/>
        <rFont val="Wingdings"/>
        <charset val="2"/>
      </rPr>
      <t>ü</t>
    </r>
    <r>
      <rPr>
        <sz val="8"/>
        <rFont val="Arial"/>
        <family val="2"/>
      </rPr>
      <t xml:space="preserve"> </t>
    </r>
  </si>
  <si>
    <t>Kristina's family grows wine back in her home country.</t>
  </si>
  <si>
    <t>k.velcikova@gmail.com</t>
  </si>
  <si>
    <t>Abbie O'Neill x2</t>
  </si>
  <si>
    <t>Rob Novak x11</t>
  </si>
  <si>
    <r>
      <rPr>
        <b/>
        <sz val="10"/>
        <rFont val="Verdana"/>
        <family val="2"/>
      </rPr>
      <t xml:space="preserve">reservas:  </t>
    </r>
    <r>
      <rPr>
        <sz val="10"/>
        <rFont val="Verdana"/>
        <family val="2"/>
      </rPr>
      <t xml:space="preserve">reservas@durigutti.com
</t>
    </r>
    <r>
      <rPr>
        <b/>
        <sz val="10"/>
        <rFont val="Verdana"/>
        <family val="2"/>
      </rPr>
      <t>Mariana:</t>
    </r>
    <r>
      <rPr>
        <sz val="10"/>
        <rFont val="Verdana"/>
        <family val="2"/>
      </rPr>
      <t xml:space="preserve">
mariana.villafane@durigutti.com
2615 98-8521 (reservas)
2615 39-4041 (Mariana)</t>
    </r>
  </si>
  <si>
    <t>Mariana Villafane
(Hosp &amp; Tourism Manager)
Silvina Sosa</t>
  </si>
  <si>
    <t>Ella es vegana - Irish</t>
  </si>
  <si>
    <t xml:space="preserve">8:15 Silvana, Claudio </t>
  </si>
  <si>
    <t>No le cobramos porque nos olvidamos de incluirlo en el depósito y c/Claudio cubríamos el extra</t>
  </si>
  <si>
    <t xml:space="preserve">10:00 Masi WA </t>
  </si>
  <si>
    <r>
      <t xml:space="preserve">12:00 Gimenez Riili OK WA </t>
    </r>
    <r>
      <rPr>
        <sz val="8"/>
        <color theme="1"/>
        <rFont val="Wingdings"/>
        <charset val="2"/>
      </rPr>
      <t>ü</t>
    </r>
  </si>
  <si>
    <t>Janice</t>
  </si>
  <si>
    <t>7:30am TRANSFER AIRPORT Rob Novak x12 - Osqui</t>
  </si>
  <si>
    <t>Ernest habla Español</t>
  </si>
  <si>
    <t>Fuxia</t>
  </si>
  <si>
    <t>Leonardo Giomi x1</t>
  </si>
  <si>
    <t>Vistalba/Altus/Diamandes/Monteviejo/Andeluna/Clara/Mendel/Corazón/Cassone/Gera/EzeMatervini NO</t>
  </si>
  <si>
    <t xml:space="preserve">8:25 Majo, Osqui </t>
  </si>
  <si>
    <t>Espejo 653</t>
  </si>
  <si>
    <t>Alex Krueger x2</t>
  </si>
  <si>
    <t>Alex's wife</t>
  </si>
  <si>
    <t>Fuxia Hostel (Chile)</t>
  </si>
  <si>
    <t>Scottish - Tomó tour a Luján Sab. 18/2</t>
  </si>
  <si>
    <t>Necochea 575 - dpto 3 A</t>
  </si>
  <si>
    <t>Espejo 653 - Dpto 1</t>
  </si>
  <si>
    <t xml:space="preserve">Decero </t>
  </si>
  <si>
    <t>Grand Hotel Dakar</t>
  </si>
  <si>
    <t>8:10 Soledad, Osqui</t>
  </si>
  <si>
    <t>Shipping (4 botellas Majo)</t>
  </si>
  <si>
    <t>9:05 Denise, Claudio</t>
  </si>
  <si>
    <t>93+217</t>
  </si>
  <si>
    <t>Andreea Bailuc x2</t>
  </si>
  <si>
    <t xml:space="preserve">Ella es vegana - Irish </t>
  </si>
  <si>
    <t>Gianbattista Zanutto x2</t>
  </si>
  <si>
    <t>1 vegetariano</t>
  </si>
  <si>
    <t>Andre Salzmann x2</t>
  </si>
  <si>
    <t>Alice</t>
  </si>
  <si>
    <t>09:30 Carmine Granata</t>
  </si>
  <si>
    <t xml:space="preserve">8:40 Majo, Osqui </t>
  </si>
  <si>
    <t>Shipping (2 botellas Soledad)</t>
  </si>
  <si>
    <t>Stacy Bos</t>
  </si>
  <si>
    <t>282+658</t>
  </si>
  <si>
    <t xml:space="preserve">Rva under the name Salzmann and Schmidt - Room 2. </t>
  </si>
  <si>
    <t>Han visitado Viamonte, Vistalba y Clos de Chacras</t>
  </si>
  <si>
    <t>Bandini by car or walking</t>
  </si>
  <si>
    <r>
      <t xml:space="preserve">12/12:30 Decero </t>
    </r>
    <r>
      <rPr>
        <sz val="8"/>
        <rFont val="Wingdings"/>
        <charset val="2"/>
      </rPr>
      <t>ü</t>
    </r>
    <r>
      <rPr>
        <sz val="8"/>
        <rFont val="Arial"/>
        <family val="2"/>
      </rPr>
      <t xml:space="preserve"> con Picada y c/guía </t>
    </r>
    <r>
      <rPr>
        <b/>
        <sz val="8"/>
        <rFont val="Arial"/>
        <family val="2"/>
      </rPr>
      <t>&gt;  pagado</t>
    </r>
  </si>
  <si>
    <t>Omar Harris x2</t>
  </si>
  <si>
    <t>Wine Collector</t>
  </si>
  <si>
    <t>Deluxe Uco</t>
  </si>
  <si>
    <t>Half Day Maipú</t>
  </si>
  <si>
    <t>Gerry Nat x2</t>
  </si>
  <si>
    <t>Royal Princess - 25 de Mayo</t>
  </si>
  <si>
    <t>Mendel/Corazón/Silvana NO</t>
  </si>
  <si>
    <t xml:space="preserve">8:05 Silvana, Osqui </t>
  </si>
  <si>
    <t xml:space="preserve">13:00 Viña Las Perdices </t>
  </si>
  <si>
    <t>No volver tarde, los pax tienen rva para cenar a las 20hs</t>
  </si>
  <si>
    <t>Chihiro Muroi x1</t>
  </si>
  <si>
    <t>Mod Hotel</t>
  </si>
  <si>
    <t>Scottish - leogiomi91@hotmail.co.uk</t>
  </si>
  <si>
    <t>Hyatt x4</t>
  </si>
  <si>
    <t>Sheraton x2</t>
  </si>
  <si>
    <t>Goran x2</t>
  </si>
  <si>
    <t>David Weber</t>
  </si>
  <si>
    <t>John Gurney</t>
  </si>
  <si>
    <t>132+308</t>
  </si>
  <si>
    <t>sabe el iti</t>
  </si>
  <si>
    <t>Ernest Carrasquilla</t>
  </si>
  <si>
    <t>Abbie O'Neil</t>
  </si>
  <si>
    <t>Leonardo Giomi</t>
  </si>
  <si>
    <t>Soledad</t>
  </si>
  <si>
    <r>
      <t xml:space="preserve">$14347.4 pp
</t>
    </r>
    <r>
      <rPr>
        <b/>
        <sz val="10"/>
        <color rgb="FFFF0000"/>
        <rFont val="Verdana"/>
        <family val="2"/>
      </rPr>
      <t>&gt;&gt; $15000  + IVA desde 1/3</t>
    </r>
    <r>
      <rPr>
        <b/>
        <sz val="10"/>
        <rFont val="Verdana"/>
        <family val="2"/>
      </rPr>
      <t xml:space="preserve">
</t>
    </r>
    <r>
      <rPr>
        <i/>
        <sz val="10"/>
        <rFont val="Verdana"/>
        <family val="2"/>
      </rPr>
      <t xml:space="preserve">updated 10/1/2023
</t>
    </r>
    <r>
      <rPr>
        <b/>
        <sz val="10"/>
        <rFont val="Verdana"/>
        <family val="2"/>
      </rPr>
      <t>Degustación en la cava</t>
    </r>
    <r>
      <rPr>
        <i/>
        <sz val="10"/>
        <rFont val="Verdana"/>
        <family val="2"/>
      </rPr>
      <t xml:space="preserve">
</t>
    </r>
    <r>
      <rPr>
        <sz val="10"/>
        <rFont val="Verdana"/>
        <family val="2"/>
      </rPr>
      <t>Degustación de tanque 
Reserva Sauvignon Blanc
Apelación Blend
Partida Especial Malbec
Grand Malbec &gt;&gt; con posibilidades de reemplazarlo por el Cab Sauvignon 
Petit Manseng</t>
    </r>
    <r>
      <rPr>
        <i/>
        <sz val="10"/>
        <rFont val="Verdana"/>
        <family val="2"/>
      </rPr>
      <t xml:space="preserve">
+ crackers y tabla de quesos cada 2 personas
updated 7/02/2022</t>
    </r>
  </si>
  <si>
    <t>8:40 Alessio, Osqui</t>
  </si>
  <si>
    <t>Shipping (6 botellas Silvana)</t>
  </si>
  <si>
    <t>Rva under the name Paul Overstreet</t>
  </si>
  <si>
    <r>
      <t xml:space="preserve">9:30 Maal </t>
    </r>
    <r>
      <rPr>
        <sz val="8"/>
        <rFont val="Wingdings"/>
        <charset val="2"/>
      </rPr>
      <t>ü</t>
    </r>
    <r>
      <rPr>
        <sz val="8"/>
        <color rgb="FF0000FF"/>
        <rFont val="Arial"/>
        <family val="2"/>
      </rPr>
      <t/>
    </r>
  </si>
  <si>
    <r>
      <t xml:space="preserve">09:30 Benegas </t>
    </r>
    <r>
      <rPr>
        <sz val="8"/>
        <rFont val="Wingdings"/>
        <charset val="2"/>
      </rPr>
      <t>ü</t>
    </r>
  </si>
  <si>
    <r>
      <t xml:space="preserve">Martino </t>
    </r>
    <r>
      <rPr>
        <sz val="8"/>
        <rFont val="Wingdings"/>
        <charset val="2"/>
      </rPr>
      <t xml:space="preserve">ü </t>
    </r>
  </si>
  <si>
    <t>Tristan Littlehale x2</t>
  </si>
  <si>
    <t>Danielle</t>
  </si>
  <si>
    <t>Penedo Borges</t>
  </si>
  <si>
    <t>lorena.mufatto@penedoborges.com
2613 42-6627 (Loli)</t>
  </si>
  <si>
    <t xml:space="preserve">Lorena Muffato
(encargada de turismo)
</t>
  </si>
  <si>
    <t>shipping 18 bottles</t>
  </si>
  <si>
    <t>shipping 12 bottles</t>
  </si>
  <si>
    <r>
      <rPr>
        <b/>
        <sz val="10"/>
        <rFont val="Verdana"/>
        <family val="2"/>
      </rPr>
      <t>$8100 pp</t>
    </r>
    <r>
      <rPr>
        <sz val="10"/>
        <rFont val="Verdana"/>
        <family val="2"/>
      </rPr>
      <t xml:space="preserve">
</t>
    </r>
    <r>
      <rPr>
        <i/>
        <sz val="10"/>
        <rFont val="Verdana"/>
        <family val="2"/>
      </rPr>
      <t>updated 23/2/2023
Bienvenida: Sauvignon Blanc o Rosado (que nos gustó mucho)
2 copas de Cepas
1 copa de Prisma
1 copa de Selección de Parcelas
+tabla de quesos
updated 23/2/2023</t>
    </r>
  </si>
  <si>
    <r>
      <rPr>
        <b/>
        <sz val="10"/>
        <rFont val="Verdana"/>
        <family val="2"/>
      </rPr>
      <t xml:space="preserve">$4500 pp
</t>
    </r>
    <r>
      <rPr>
        <i/>
        <sz val="10"/>
        <rFont val="Verdana"/>
        <family val="2"/>
      </rPr>
      <t>updated 23/2/2023</t>
    </r>
    <r>
      <rPr>
        <sz val="10"/>
        <rFont val="Verdana"/>
        <family val="2"/>
      </rPr>
      <t xml:space="preserve">
</t>
    </r>
    <r>
      <rPr>
        <u/>
        <sz val="10"/>
        <rFont val="Verdana"/>
        <family val="2"/>
      </rPr>
      <t xml:space="preserve">Degu: Alto Agrelo (modificada)
</t>
    </r>
    <r>
      <rPr>
        <sz val="10"/>
        <rFont val="Verdana"/>
        <family val="2"/>
      </rPr>
      <t>Bienvenida con PB Sauvignon Blanc o Rosado</t>
    </r>
    <r>
      <rPr>
        <u/>
        <sz val="10"/>
        <rFont val="Verdana"/>
        <family val="2"/>
      </rPr>
      <t xml:space="preserve">
</t>
    </r>
    <r>
      <rPr>
        <sz val="10"/>
        <rFont val="Verdana"/>
        <family val="2"/>
      </rPr>
      <t xml:space="preserve">2 copas de Cepas
2 copas de Prisma
</t>
    </r>
    <r>
      <rPr>
        <i/>
        <sz val="10"/>
        <rFont val="Verdana"/>
        <family val="2"/>
      </rPr>
      <t>+ tabla de quesos
updated 23/2/2023</t>
    </r>
  </si>
  <si>
    <t>Blue Sky Mendoza B &amp; B</t>
  </si>
  <si>
    <t>Clark 750</t>
  </si>
  <si>
    <t xml:space="preserve">8:10 Eze, Claudio </t>
  </si>
  <si>
    <r>
      <t xml:space="preserve">11:30 Terrazas </t>
    </r>
    <r>
      <rPr>
        <sz val="8"/>
        <rFont val="Wingdings"/>
        <charset val="2"/>
      </rPr>
      <t xml:space="preserve">ü </t>
    </r>
    <r>
      <rPr>
        <b/>
        <sz val="8"/>
        <color rgb="FFFF0000"/>
        <rFont val="Arial"/>
        <family val="2"/>
      </rPr>
      <t>&gt; problemas y copa de cortesía oxidada</t>
    </r>
  </si>
  <si>
    <t>John has vineyards</t>
  </si>
  <si>
    <t>1:40pm TRANSFER IN Cliff Ravenscraft x4 - Claudio (dos autos)</t>
  </si>
  <si>
    <t>Michel Bos</t>
  </si>
  <si>
    <t>Thomas Collier</t>
  </si>
  <si>
    <r>
      <t xml:space="preserve">9:30 Matervini  </t>
    </r>
    <r>
      <rPr>
        <sz val="8"/>
        <rFont val="Wingdings"/>
        <charset val="2"/>
      </rPr>
      <t>ü</t>
    </r>
    <r>
      <rPr>
        <sz val="8"/>
        <color rgb="FFFF0000"/>
        <rFont val="Arial"/>
        <family val="2"/>
      </rPr>
      <t/>
    </r>
  </si>
  <si>
    <r>
      <t xml:space="preserve">11:30 Maal </t>
    </r>
    <r>
      <rPr>
        <sz val="8"/>
        <rFont val="Wingdings"/>
        <charset val="2"/>
      </rPr>
      <t>ü</t>
    </r>
    <r>
      <rPr>
        <sz val="8"/>
        <color rgb="FF0000FF"/>
        <rFont val="Arial"/>
        <family val="2"/>
      </rPr>
      <t/>
    </r>
  </si>
  <si>
    <r>
      <t xml:space="preserve">Lagarde </t>
    </r>
    <r>
      <rPr>
        <sz val="8"/>
        <rFont val="Wingdings"/>
        <charset val="2"/>
      </rPr>
      <t xml:space="preserve">ü </t>
    </r>
    <r>
      <rPr>
        <sz val="8"/>
        <rFont val="Arial"/>
        <family val="2"/>
      </rPr>
      <t>&gt; OJO c/el refill</t>
    </r>
  </si>
  <si>
    <t>Carol Davidson x2</t>
  </si>
  <si>
    <t>Vistalba/Martino/Decero/Altus/Diamandes/Majo/Pulenta NO</t>
  </si>
  <si>
    <t>Tempus/Mendel/Majo NO</t>
  </si>
  <si>
    <r>
      <t xml:space="preserve">Decero </t>
    </r>
    <r>
      <rPr>
        <sz val="8"/>
        <rFont val="Wingdings"/>
        <charset val="2"/>
      </rPr>
      <t>ü</t>
    </r>
    <r>
      <rPr>
        <sz val="8"/>
        <rFont val="Arial"/>
        <family val="2"/>
      </rPr>
      <t xml:space="preserve"> </t>
    </r>
    <r>
      <rPr>
        <sz val="8"/>
        <color rgb="FFFF0000"/>
        <rFont val="Arial"/>
        <family val="2"/>
      </rPr>
      <t/>
    </r>
  </si>
  <si>
    <t>Vistalba/Altus/Diamandes/Monteviejo/Andeluna/Cruzat/Cassone/ Caelum 11:30/Matervini NO</t>
  </si>
  <si>
    <t>wait at the reception</t>
  </si>
  <si>
    <t>WA +1 613 796 0714</t>
  </si>
  <si>
    <t>Nathalie Avoine x1</t>
  </si>
  <si>
    <r>
      <t xml:space="preserve">11:30 Caelum </t>
    </r>
    <r>
      <rPr>
        <sz val="8"/>
        <rFont val="Wingdings"/>
        <charset val="2"/>
      </rPr>
      <t xml:space="preserve">ü </t>
    </r>
    <r>
      <rPr>
        <sz val="8"/>
        <rFont val="Arial"/>
        <family val="2"/>
      </rPr>
      <t xml:space="preserve">&gt; </t>
    </r>
    <r>
      <rPr>
        <b/>
        <sz val="8"/>
        <rFont val="Arial"/>
        <family val="2"/>
      </rPr>
      <t>Tarifa con extra del 30%</t>
    </r>
  </si>
  <si>
    <r>
      <t xml:space="preserve">13:00 Caelum </t>
    </r>
    <r>
      <rPr>
        <sz val="8"/>
        <rFont val="Wingdings"/>
        <charset val="2"/>
      </rPr>
      <t xml:space="preserve">ü </t>
    </r>
    <r>
      <rPr>
        <b/>
        <sz val="8"/>
        <rFont val="Arial"/>
        <family val="2"/>
      </rPr>
      <t>&gt; Tabla de quesos $980 para adolescente</t>
    </r>
  </si>
  <si>
    <t>saben iti</t>
  </si>
  <si>
    <t>Conocedores y muy buena onda!</t>
  </si>
  <si>
    <t>Michel Rolland</t>
  </si>
  <si>
    <t>US$ 85pp
updated 21/01/2020
Mariflor MB 2016
Mariflor ME 2013 &gt; 2014 soon
Mariflor PN 2017
Mariflor SB 2017 &gt; 2018 soon
Val de Flores MB 2014
Mariflor Camille de barrica 2018
+ nueces y almendras del Valle de Uco
updated 21/01/2020</t>
  </si>
  <si>
    <t xml:space="preserve">PRIVATE  - PRIVATE -  PRIVATE </t>
  </si>
  <si>
    <t>Foster Lorca</t>
  </si>
  <si>
    <t>Guillermo Barletta
(Comercial y Encargado de Turismo)
Guiliana (guía)</t>
  </si>
  <si>
    <r>
      <t xml:space="preserve">12:00 Enzo Bianchi </t>
    </r>
    <r>
      <rPr>
        <sz val="8"/>
        <rFont val="Wingdings"/>
        <charset val="2"/>
      </rPr>
      <t>ü</t>
    </r>
    <r>
      <rPr>
        <sz val="8"/>
        <color rgb="FF0000FF"/>
        <rFont val="Arial"/>
        <family val="2"/>
      </rPr>
      <t/>
    </r>
  </si>
  <si>
    <r>
      <t xml:space="preserve">Andeluna </t>
    </r>
    <r>
      <rPr>
        <sz val="8"/>
        <rFont val="Wingdings"/>
        <charset val="2"/>
      </rPr>
      <t xml:space="preserve">ü </t>
    </r>
    <r>
      <rPr>
        <sz val="8"/>
        <rFont val="Arial"/>
        <family val="2"/>
      </rPr>
      <t>&gt; $61770 x6 pax</t>
    </r>
  </si>
  <si>
    <t>8:30 Silvana, Osqui</t>
  </si>
  <si>
    <r>
      <t xml:space="preserve">09:30 Bandini  </t>
    </r>
    <r>
      <rPr>
        <sz val="8"/>
        <rFont val="Wingdings"/>
        <charset val="2"/>
      </rPr>
      <t>ü</t>
    </r>
  </si>
  <si>
    <r>
      <t xml:space="preserve">13:00 VL Perdices </t>
    </r>
    <r>
      <rPr>
        <sz val="8"/>
        <rFont val="Wingdings"/>
        <charset val="2"/>
      </rPr>
      <t>ü</t>
    </r>
  </si>
  <si>
    <r>
      <t xml:space="preserve">Decero </t>
    </r>
    <r>
      <rPr>
        <sz val="8"/>
        <rFont val="Wingdings"/>
        <charset val="2"/>
      </rPr>
      <t>ü</t>
    </r>
  </si>
  <si>
    <t xml:space="preserve">12pm TRANSFER OUT Cliff Ravenscraft x4  - Claudio (dos autos) </t>
  </si>
  <si>
    <t>Karina McQueen x2</t>
  </si>
  <si>
    <t>Gary Peacock</t>
  </si>
  <si>
    <t>Gary doesn't drink wine</t>
  </si>
  <si>
    <t>Martinez de Rosas 655</t>
  </si>
  <si>
    <t>btw Aristides y Sgto Cabral</t>
  </si>
  <si>
    <t>Vistalba/Altus/Diamandes/Monteviejo/Andeluna/Majo //Alessio NO</t>
  </si>
  <si>
    <r>
      <rPr>
        <b/>
        <sz val="10"/>
        <rFont val="Verdana"/>
        <family val="2"/>
      </rPr>
      <t xml:space="preserve">$4451.52pp (IVA incl)
</t>
    </r>
    <r>
      <rPr>
        <b/>
        <sz val="10"/>
        <color rgb="FFFF0000"/>
        <rFont val="Verdana"/>
        <family val="2"/>
      </rPr>
      <t>&gt;&gt; $ 5000 + IVA desde 1/3</t>
    </r>
    <r>
      <rPr>
        <b/>
        <sz val="10"/>
        <rFont val="Verdana"/>
        <family val="2"/>
      </rPr>
      <t xml:space="preserve">
</t>
    </r>
    <r>
      <rPr>
        <i/>
        <sz val="10"/>
        <rFont val="Verdana"/>
        <family val="2"/>
      </rPr>
      <t xml:space="preserve">updated 10/1/2023
</t>
    </r>
    <r>
      <rPr>
        <sz val="10"/>
        <rFont val="Verdana"/>
        <family val="2"/>
      </rPr>
      <t>Reserva Sauvignon Blanc
Apelación de Origen 
Petit Maseng</t>
    </r>
    <r>
      <rPr>
        <i/>
        <sz val="10"/>
        <rFont val="Verdana"/>
        <family val="2"/>
      </rPr>
      <t xml:space="preserve">
+ crackers
updated 19/2/2023</t>
    </r>
    <r>
      <rPr>
        <i/>
        <sz val="10"/>
        <color rgb="FFFF0000"/>
        <rFont val="Verdana"/>
        <family val="2"/>
      </rPr>
      <t xml:space="preserve">
 </t>
    </r>
  </si>
  <si>
    <t>Atamisque/Altus/Mendel/Rolland NO</t>
  </si>
  <si>
    <t>Vistalba/Altus/Diamandes/Monteviejo/Andeluna/Cruzat/Cassone/Mendel //Alessio/Eze NO</t>
  </si>
  <si>
    <t>Emily Wooten x1</t>
  </si>
  <si>
    <t>NH</t>
  </si>
  <si>
    <t>emily.wooten@gmail.com</t>
  </si>
  <si>
    <t>Phoebe Proctor x2</t>
  </si>
  <si>
    <t>2 bottles for shipping</t>
  </si>
  <si>
    <t>14 bottles for shipping</t>
  </si>
  <si>
    <t>Andrew Meiser x1</t>
  </si>
  <si>
    <t>DELUXE  -  DELUXE  - DELUXE</t>
  </si>
  <si>
    <t>Cliff Ravenscraft</t>
  </si>
  <si>
    <t>480+1120</t>
  </si>
  <si>
    <t xml:space="preserve">feedback req. </t>
  </si>
  <si>
    <t xml:space="preserve">8:05 Eze, Osqui </t>
  </si>
  <si>
    <t>Av España 1057, Piso 6 Dpto. 2</t>
  </si>
  <si>
    <t>Vartan Vartparonian x2</t>
  </si>
  <si>
    <t>Blue Sky Mendoza B&amp;B</t>
  </si>
  <si>
    <t>Prabhu Prakash x2</t>
  </si>
  <si>
    <t>PRIVATE   -   PRIVATE   -  PRIVATE</t>
  </si>
  <si>
    <t xml:space="preserve">WA +1 613 796 0714 </t>
  </si>
  <si>
    <t>both vegetarians (No fish or meat)</t>
  </si>
  <si>
    <t>Meghan Ricci x2</t>
  </si>
  <si>
    <t>1 bebé</t>
  </si>
  <si>
    <t>tienen silla para bebé</t>
  </si>
  <si>
    <t>ya visitaron Caelum y Pulenta, quieren repetir Pulenta</t>
  </si>
  <si>
    <t>Recordar al guía que es oyente en Salentein. No puede participar</t>
  </si>
  <si>
    <t>Ave. San Martín 941 - Floor 9, Apt. 6</t>
  </si>
  <si>
    <t xml:space="preserve">ya visitaron Domaine y Andeluna </t>
  </si>
  <si>
    <t>11 bottles shipping</t>
  </si>
  <si>
    <t>Thomas Coons x2</t>
  </si>
  <si>
    <t>Tomó Deluxe el 8/3</t>
  </si>
  <si>
    <t>9 de Julio 1050 2, Nº 22</t>
  </si>
  <si>
    <t>10:00 Gimenez Riili OK WA</t>
  </si>
  <si>
    <t>Katharina Klemm x2</t>
  </si>
  <si>
    <t>Iti sent</t>
  </si>
  <si>
    <t>Toma Luján el 23/3</t>
  </si>
  <si>
    <t>Atamisque/Altus/Mendel/Monteviejo/Andeluna NO</t>
  </si>
  <si>
    <t>Morena Casarico x3</t>
  </si>
  <si>
    <t>" (Swiss friend)</t>
  </si>
  <si>
    <r>
      <rPr>
        <b/>
        <sz val="10"/>
        <color rgb="FF006600"/>
        <rFont val="Arial"/>
        <family val="2"/>
      </rPr>
      <t xml:space="preserve">dry tour adulto: </t>
    </r>
    <r>
      <rPr>
        <b/>
        <sz val="10"/>
        <rFont val="Arial"/>
        <family val="2"/>
      </rPr>
      <t>descontar US$ 50 (cualquier tour)</t>
    </r>
  </si>
  <si>
    <t>8:30 Gera, Claudio</t>
  </si>
  <si>
    <t>Hotel Urbana Class</t>
  </si>
  <si>
    <t xml:space="preserve">Starla Sireno x2 </t>
  </si>
  <si>
    <t>Española</t>
  </si>
  <si>
    <t>132+308+10</t>
  </si>
  <si>
    <t>Thomas Coons x11</t>
  </si>
  <si>
    <t>Avenida Boulogne Sur Mer 1331</t>
  </si>
  <si>
    <t xml:space="preserve">8:00 Silvana, Osqui </t>
  </si>
  <si>
    <t>7:30 Majo,Osqui</t>
  </si>
  <si>
    <r>
      <t xml:space="preserve">10:00 Zaina </t>
    </r>
    <r>
      <rPr>
        <sz val="8"/>
        <rFont val="Wingdings"/>
        <charset val="2"/>
      </rPr>
      <t>ü</t>
    </r>
  </si>
  <si>
    <r>
      <t xml:space="preserve">12:00 Rolland - visita clásica + Camille WA </t>
    </r>
    <r>
      <rPr>
        <sz val="8"/>
        <rFont val="Wingdings"/>
        <charset val="2"/>
      </rPr>
      <t>ü</t>
    </r>
  </si>
  <si>
    <r>
      <t xml:space="preserve">14:15 Diamandes  </t>
    </r>
    <r>
      <rPr>
        <sz val="8"/>
        <rFont val="Wingdings"/>
        <charset val="2"/>
      </rPr>
      <t>ü</t>
    </r>
  </si>
  <si>
    <t>Canadian - email1@svsearover.com</t>
  </si>
  <si>
    <r>
      <t xml:space="preserve">11:30 Penedo Borges </t>
    </r>
    <r>
      <rPr>
        <sz val="8"/>
        <rFont val="Wingdings"/>
        <charset val="2"/>
      </rPr>
      <t>ü</t>
    </r>
  </si>
  <si>
    <t>8:20 Alessio, Claudio</t>
  </si>
  <si>
    <t>Ray Butler</t>
  </si>
  <si>
    <t>RayButler@AmsourceCapital.com</t>
  </si>
  <si>
    <t>36 bottles shipping</t>
  </si>
  <si>
    <t>Alemanes</t>
  </si>
  <si>
    <r>
      <t xml:space="preserve">Diamandes  </t>
    </r>
    <r>
      <rPr>
        <sz val="8"/>
        <rFont val="Wingdings"/>
        <charset val="2"/>
      </rPr>
      <t>ü</t>
    </r>
  </si>
  <si>
    <t>Barbara J Ramage</t>
  </si>
  <si>
    <t>Al lado de Clos de Chacras</t>
  </si>
  <si>
    <t>12:00 Gimenez Riili OK WA</t>
  </si>
  <si>
    <t>117+25+273</t>
  </si>
  <si>
    <t>900+1850</t>
  </si>
  <si>
    <r>
      <t xml:space="preserve">9:30 Bandini </t>
    </r>
    <r>
      <rPr>
        <sz val="8"/>
        <rFont val="Wingdings"/>
        <charset val="2"/>
      </rPr>
      <t xml:space="preserve">ü </t>
    </r>
    <r>
      <rPr>
        <sz val="8"/>
        <rFont val="Arial"/>
        <family val="2"/>
      </rPr>
      <t>&gt; tarifa $4240 pp</t>
    </r>
  </si>
  <si>
    <r>
      <t xml:space="preserve">11:30 Caelum </t>
    </r>
    <r>
      <rPr>
        <sz val="8"/>
        <rFont val="Wingdings"/>
        <charset val="2"/>
      </rPr>
      <t>ü</t>
    </r>
    <r>
      <rPr>
        <sz val="8"/>
        <rFont val="Arial"/>
        <family val="2"/>
      </rPr>
      <t xml:space="preserve"> </t>
    </r>
  </si>
  <si>
    <t>Vistalba/Martino/Decero/Altus/Diamandes/Silvana/Cruzat NO</t>
  </si>
  <si>
    <t>VENDIMIA TODO OK CON HORARIOS</t>
  </si>
  <si>
    <t>Greg Fitzgerald x2</t>
  </si>
  <si>
    <t>Meghan Byrne x2</t>
  </si>
  <si>
    <t>Ryan Faul</t>
  </si>
  <si>
    <r>
      <t>Alex habla español -</t>
    </r>
    <r>
      <rPr>
        <b/>
        <sz val="10"/>
        <color rgb="FF17DF71"/>
        <rFont val="Arial"/>
        <family val="2"/>
      </rPr>
      <t xml:space="preserve"> 6 bottle shipping</t>
    </r>
  </si>
  <si>
    <t>Joel Heinemann</t>
  </si>
  <si>
    <r>
      <t xml:space="preserve">PEDIR cuando tengas 4 pax
</t>
    </r>
    <r>
      <rPr>
        <b/>
        <sz val="10"/>
        <rFont val="Verdana"/>
        <family val="2"/>
      </rPr>
      <t>$7800p Marzo y Abril</t>
    </r>
    <r>
      <rPr>
        <b/>
        <sz val="10"/>
        <color theme="1"/>
        <rFont val="Verdana"/>
        <family val="2"/>
      </rPr>
      <t xml:space="preserve">
</t>
    </r>
    <r>
      <rPr>
        <i/>
        <sz val="10"/>
        <color theme="1"/>
        <rFont val="Verdana"/>
        <family val="2"/>
      </rPr>
      <t xml:space="preserve">updated 1/12/2022
</t>
    </r>
    <r>
      <rPr>
        <sz val="10"/>
        <color theme="1"/>
        <rFont val="Verdana"/>
        <family val="2"/>
      </rPr>
      <t xml:space="preserve">Albariño o Riesling
Ala Colorada CF
Reserva Don Juan
Alae
</t>
    </r>
    <r>
      <rPr>
        <i/>
        <sz val="10"/>
        <color theme="1"/>
        <rFont val="Verdana"/>
        <family val="2"/>
      </rPr>
      <t xml:space="preserve">+ pan c/aceite de oliva, queso, frutos secos, aceitunas
updated 1/12/2022
</t>
    </r>
  </si>
  <si>
    <t>Alex Kruger</t>
  </si>
  <si>
    <t>Allison Boardman x4</t>
  </si>
  <si>
    <t>John Siegel</t>
  </si>
  <si>
    <t>johnsiegel63@gmail.com</t>
  </si>
  <si>
    <t>Martin Zapata 357 - piso 1 - dpto 2</t>
  </si>
  <si>
    <t>pick up Aeropuerto</t>
  </si>
  <si>
    <t>10:30 Eze, Osqui</t>
  </si>
  <si>
    <t>9:20 Majo, Claudio</t>
  </si>
  <si>
    <t>Alma Winther Sorensen x2</t>
  </si>
  <si>
    <t xml:space="preserve">Fly Bondi flight FO 5050 </t>
  </si>
  <si>
    <t>LOS PAX CANCELARON PORQUE BARBARA TIENE CÁLCULO RENAL</t>
  </si>
  <si>
    <r>
      <rPr>
        <b/>
        <i/>
        <sz val="8"/>
        <rFont val="Arial"/>
        <family val="2"/>
      </rPr>
      <t>8:30 Silvana, Claudio</t>
    </r>
    <r>
      <rPr>
        <b/>
        <i/>
        <sz val="8"/>
        <color rgb="FF0000FF"/>
        <rFont val="Arial"/>
        <family val="2"/>
      </rPr>
      <t xml:space="preserve"> </t>
    </r>
  </si>
  <si>
    <t xml:space="preserve">One of the guests cannot eat FRESH onions or garlic. </t>
  </si>
  <si>
    <t>Garlic and onion powders are fine.</t>
  </si>
  <si>
    <r>
      <t xml:space="preserve">11:00 Matervini  </t>
    </r>
    <r>
      <rPr>
        <sz val="8"/>
        <rFont val="Wingdings"/>
        <charset val="2"/>
      </rPr>
      <t>ü</t>
    </r>
  </si>
  <si>
    <r>
      <t xml:space="preserve">13:30 Lagarde  </t>
    </r>
    <r>
      <rPr>
        <sz val="8"/>
        <rFont val="Wingdings"/>
        <charset val="2"/>
      </rPr>
      <t>ü</t>
    </r>
  </si>
  <si>
    <r>
      <t xml:space="preserve">11:30 Pulenta   </t>
    </r>
    <r>
      <rPr>
        <sz val="8"/>
        <rFont val="Wingdings"/>
        <charset val="2"/>
      </rPr>
      <t>ü</t>
    </r>
  </si>
  <si>
    <r>
      <t xml:space="preserve">13/13:30 Decero - almuerzo  </t>
    </r>
    <r>
      <rPr>
        <sz val="8"/>
        <rFont val="Wingdings"/>
        <charset val="2"/>
      </rPr>
      <t>ü</t>
    </r>
  </si>
  <si>
    <r>
      <t xml:space="preserve">16:00 Caelum </t>
    </r>
    <r>
      <rPr>
        <sz val="8"/>
        <rFont val="Wingdings"/>
        <charset val="2"/>
      </rPr>
      <t xml:space="preserve">ü </t>
    </r>
    <r>
      <rPr>
        <sz val="8"/>
        <rFont val="Arial"/>
        <family val="2"/>
      </rPr>
      <t>&gt; $3074  por persona s/quesos</t>
    </r>
  </si>
  <si>
    <t>Feedback req.</t>
  </si>
  <si>
    <r>
      <t xml:space="preserve">Pescetarian - </t>
    </r>
    <r>
      <rPr>
        <b/>
        <sz val="10"/>
        <color theme="7" tint="0.39997558519241921"/>
        <rFont val="Arial"/>
        <family val="2"/>
      </rPr>
      <t>PAYWAY</t>
    </r>
  </si>
  <si>
    <t xml:space="preserve">wine collectors who want top quality wineries </t>
  </si>
  <si>
    <t>Alessio</t>
  </si>
  <si>
    <t>Helge Engels</t>
  </si>
  <si>
    <t>Astrid x2</t>
  </si>
  <si>
    <t>Corrientes 213</t>
  </si>
  <si>
    <t>Jennifer Puet</t>
  </si>
  <si>
    <t>Thomas Coons</t>
  </si>
  <si>
    <t>6 bottles shipping - Tom</t>
  </si>
  <si>
    <t>6 bottles shipping - Bob</t>
  </si>
  <si>
    <t>Edwin</t>
  </si>
  <si>
    <t xml:space="preserve">Elizabeth Jackson x3 </t>
  </si>
  <si>
    <t xml:space="preserve">9:30 Bandini </t>
  </si>
  <si>
    <t>11:30 Maal &gt; compartida c/2pax en Inglés</t>
  </si>
  <si>
    <t>Mendel/AMP/Pulenta/Matervini/Foster Lorca/Diamandes NO</t>
  </si>
  <si>
    <t>Monteviejo/ Zaina 10hs/Piedra Negra 12hs/Atamisque/Corazón/Domaine/Diamandes/Matervini NO</t>
  </si>
  <si>
    <t>turismo@lagarde.com.ar
evelina.leiva@lagarde.com.ar
4980011/4983330 (int 27 ó 26) fijos bga
(0261) 156815961 cel tmo
153668674 cel Fran 
261 5587976 cel Eve
------------------
elena.garcia@lagarde.com.ar
zonda@lagarde.com.ar</t>
  </si>
  <si>
    <r>
      <t xml:space="preserve">Francisco Jurin
Eve, Aldana, Verónica, Laura
Elena Garcia
(Encargada de Zonda)
</t>
    </r>
    <r>
      <rPr>
        <b/>
        <sz val="10"/>
        <color rgb="FFFF0000"/>
        <rFont val="Verdana"/>
        <family val="2"/>
      </rPr>
      <t>¡Avisar con anticipación si hay pax con alguna restricción complicada!</t>
    </r>
  </si>
  <si>
    <r>
      <rPr>
        <b/>
        <sz val="10"/>
        <rFont val="Verdana"/>
        <family val="2"/>
      </rPr>
      <t>Restó - Fogón</t>
    </r>
    <r>
      <rPr>
        <sz val="10"/>
        <rFont val="Verdana"/>
        <family val="2"/>
      </rPr>
      <t xml:space="preserve">
Lun, Ma, Jue, Vie, Sáb y Dom (</t>
    </r>
    <r>
      <rPr>
        <b/>
        <sz val="10"/>
        <rFont val="Verdana"/>
        <family val="2"/>
      </rPr>
      <t>Miércoles a partir de Julio 2022</t>
    </r>
    <r>
      <rPr>
        <sz val="10"/>
        <rFont val="Verdana"/>
        <family val="2"/>
      </rPr>
      <t xml:space="preserve">)
desde las 12:30 a 15hs
</t>
    </r>
    <r>
      <rPr>
        <i/>
        <sz val="10"/>
        <rFont val="Verdana"/>
        <family val="2"/>
      </rPr>
      <t xml:space="preserve">visitas a las 12hs en Inglés para comensales
</t>
    </r>
    <r>
      <rPr>
        <b/>
        <i/>
        <sz val="10"/>
        <rFont val="Verdana"/>
        <family val="2"/>
      </rPr>
      <t xml:space="preserve">Cena: Vie-Sáb
_________
</t>
    </r>
    <r>
      <rPr>
        <b/>
        <sz val="10"/>
        <rFont val="Verdana"/>
        <family val="2"/>
      </rPr>
      <t xml:space="preserve">Restó -  Zonda
</t>
    </r>
    <r>
      <rPr>
        <sz val="10"/>
        <rFont val="Verdana"/>
        <family val="2"/>
      </rPr>
      <t>Martes a Sábado
11hs Exp de cocina
13hs Almuerzo sólo</t>
    </r>
  </si>
  <si>
    <t>354+756</t>
  </si>
  <si>
    <t>Avenida España 1512</t>
  </si>
  <si>
    <t>8:30 Denise, Claudio</t>
  </si>
  <si>
    <t>Silvana no llegó</t>
  </si>
  <si>
    <r>
      <t xml:space="preserve">10:00 Bianchi </t>
    </r>
    <r>
      <rPr>
        <sz val="8"/>
        <rFont val="Wingdings"/>
        <charset val="2"/>
      </rPr>
      <t>ü</t>
    </r>
    <r>
      <rPr>
        <sz val="8"/>
        <color rgb="FF0000FF"/>
        <rFont val="Arial"/>
        <family val="2"/>
      </rPr>
      <t/>
    </r>
  </si>
  <si>
    <r>
      <t xml:space="preserve">Andeluna </t>
    </r>
    <r>
      <rPr>
        <sz val="8"/>
        <rFont val="Wingdings"/>
        <charset val="2"/>
      </rPr>
      <t>ü</t>
    </r>
    <r>
      <rPr>
        <sz val="8"/>
        <rFont val="Arial"/>
        <family val="2"/>
      </rPr>
      <t xml:space="preserve"> &gt; $80340 total x6</t>
    </r>
  </si>
  <si>
    <r>
      <t>Decero  &gt;&gt;</t>
    </r>
    <r>
      <rPr>
        <sz val="8"/>
        <color rgb="FFFF0000"/>
        <rFont val="Arial"/>
        <family val="2"/>
      </rPr>
      <t xml:space="preserve"> guía almorzó con pax</t>
    </r>
  </si>
  <si>
    <t xml:space="preserve">8:30 Majo, Claudio </t>
  </si>
  <si>
    <t>Monte Libano 1050</t>
  </si>
  <si>
    <t>she's celiac &amp; allergic to shellfish</t>
  </si>
  <si>
    <r>
      <t xml:space="preserve">9:30 Cassone </t>
    </r>
    <r>
      <rPr>
        <sz val="8"/>
        <rFont val="Wingdings"/>
        <charset val="2"/>
      </rPr>
      <t xml:space="preserve">ü </t>
    </r>
    <r>
      <rPr>
        <sz val="8"/>
        <rFont val="Arial"/>
        <family val="2"/>
      </rPr>
      <t>&gt; degu DELUXE</t>
    </r>
  </si>
  <si>
    <r>
      <t xml:space="preserve">11:30/12 Bandini  </t>
    </r>
    <r>
      <rPr>
        <sz val="8"/>
        <rFont val="Wingdings"/>
        <charset val="2"/>
      </rPr>
      <t>ü</t>
    </r>
    <r>
      <rPr>
        <sz val="8"/>
        <rFont val="Arial"/>
        <family val="2"/>
      </rPr>
      <t>&gt; degu DELUXE</t>
    </r>
  </si>
  <si>
    <t>Monteviejo/Diamandes/Majo NO</t>
  </si>
  <si>
    <r>
      <t xml:space="preserve">10:00 Salentein </t>
    </r>
    <r>
      <rPr>
        <sz val="8"/>
        <rFont val="Wingdings"/>
        <charset val="2"/>
      </rPr>
      <t xml:space="preserve">ü </t>
    </r>
    <r>
      <rPr>
        <sz val="8"/>
        <rFont val="Arial"/>
        <family val="2"/>
      </rPr>
      <t>&gt; Pagado $50829.75 -GUÍA ES OYENTE (liberado)</t>
    </r>
  </si>
  <si>
    <r>
      <t xml:space="preserve">14:30 Diamandes </t>
    </r>
    <r>
      <rPr>
        <sz val="8"/>
        <rFont val="Wingdings"/>
        <charset val="2"/>
      </rPr>
      <t xml:space="preserve">ü </t>
    </r>
    <r>
      <rPr>
        <sz val="8"/>
        <rFont val="Arial"/>
        <family val="2"/>
      </rPr>
      <t>&gt; US$ 100 pp</t>
    </r>
  </si>
  <si>
    <r>
      <t xml:space="preserve">10:00 Zaina </t>
    </r>
    <r>
      <rPr>
        <sz val="8"/>
        <rFont val="Wingdings"/>
        <charset val="2"/>
      </rPr>
      <t>ü</t>
    </r>
    <r>
      <rPr>
        <sz val="8"/>
        <rFont val="Arial"/>
        <family val="2"/>
      </rPr>
      <t xml:space="preserve"> </t>
    </r>
  </si>
  <si>
    <t>cobramos US$ 250pp el deluxe Icon s/almuerzo</t>
  </si>
  <si>
    <t>Marco Goncalves x2</t>
  </si>
  <si>
    <t>8:30 Eze, Osqui H1</t>
  </si>
  <si>
    <t>Celine</t>
  </si>
  <si>
    <t>si Omar habla u ofrece mandar plata, serían US$ 22 la propina en Diamandes que dejó Majo.</t>
  </si>
  <si>
    <r>
      <t xml:space="preserve">11//11:15 Mendel </t>
    </r>
    <r>
      <rPr>
        <sz val="8"/>
        <rFont val="Wingdings"/>
        <charset val="2"/>
      </rPr>
      <t xml:space="preserve">ü </t>
    </r>
  </si>
  <si>
    <t>+45 40451529</t>
  </si>
  <si>
    <t>29 bottles shipping a Boston</t>
  </si>
  <si>
    <t>PAYWAY</t>
  </si>
  <si>
    <t>turismo@bodegafosterlorca.com
guillermo@bodegafosterlorca.com
2615 00-2958 (Guillermo)</t>
  </si>
  <si>
    <r>
      <t xml:space="preserve">Agustín Lodi
(Jefe de turismo)
Consuelo
(Encargada de reservas)
</t>
    </r>
    <r>
      <rPr>
        <b/>
        <sz val="10"/>
        <color rgb="FFFF0000"/>
        <rFont val="Verdana"/>
        <family val="2"/>
      </rPr>
      <t>dar nombre de un pax para las reservas</t>
    </r>
  </si>
  <si>
    <r>
      <t xml:space="preserve">Belén Gil
Hernán Malvica
Úrsula, Nicolás
</t>
    </r>
    <r>
      <rPr>
        <b/>
        <sz val="10"/>
        <color rgb="FFFF0000"/>
        <rFont val="Verdana"/>
        <family val="2"/>
      </rPr>
      <t>cobran 30% no show
guía siempre liberado</t>
    </r>
  </si>
  <si>
    <t>73758.6+177716.95</t>
  </si>
  <si>
    <t>Emil Kjær</t>
  </si>
  <si>
    <t>Meghan Ricci</t>
  </si>
  <si>
    <r>
      <t xml:space="preserve">13:00 Caelum </t>
    </r>
    <r>
      <rPr>
        <sz val="8"/>
        <rFont val="Wingdings"/>
        <charset val="2"/>
      </rPr>
      <t>ü</t>
    </r>
    <r>
      <rPr>
        <sz val="8"/>
        <color rgb="FFFF0000"/>
        <rFont val="Arial"/>
        <family val="2"/>
      </rPr>
      <t/>
    </r>
  </si>
  <si>
    <r>
      <rPr>
        <sz val="10"/>
        <rFont val="Arial"/>
        <family val="2"/>
      </rPr>
      <t>Pescetarian -</t>
    </r>
    <r>
      <rPr>
        <sz val="10"/>
        <color rgb="FFFF0000"/>
        <rFont val="Arial"/>
        <family val="2"/>
      </rPr>
      <t xml:space="preserve"> </t>
    </r>
    <r>
      <rPr>
        <b/>
        <sz val="10"/>
        <color theme="7" tint="0.39997558519241921"/>
        <rFont val="Arial"/>
        <family val="2"/>
      </rPr>
      <t>PAYWAY</t>
    </r>
  </si>
  <si>
    <t>knows iti</t>
  </si>
  <si>
    <t>Silvana/Denise NO</t>
  </si>
  <si>
    <t>Donald Graves x2</t>
  </si>
  <si>
    <t xml:space="preserve">DELUXE - DELUXE - DELUXE </t>
  </si>
  <si>
    <t>Roberto Peña x4</t>
  </si>
  <si>
    <t>Tour en español</t>
  </si>
  <si>
    <t>Atamisque/Altus/Mendel/ cancelamos a Silvana NO</t>
  </si>
  <si>
    <t>176+409</t>
  </si>
  <si>
    <t>8:30 Alessio, Claudio</t>
  </si>
  <si>
    <r>
      <t xml:space="preserve">Andeluna OK WA </t>
    </r>
    <r>
      <rPr>
        <b/>
        <sz val="8"/>
        <rFont val="Arial"/>
        <family val="2"/>
      </rPr>
      <t>&gt; esperar reconfir</t>
    </r>
  </si>
  <si>
    <t xml:space="preserve">wants vertical tasting if possible </t>
  </si>
  <si>
    <t>Eze canceló</t>
  </si>
  <si>
    <t>1 persona come sólo pollo, cordero, pescado, NO lácteos</t>
  </si>
  <si>
    <t>Nikita Puzanov x2</t>
  </si>
  <si>
    <t>reservas.killka@salentein.com
ygaray@salentein.com
URGENCIAS:  mjuarez@salentein.com
Bodega 02622-429500 ext 3262 / 3261
Restaurant 02622-429500 ext 3271</t>
  </si>
  <si>
    <t>John Robb x2</t>
  </si>
  <si>
    <t>Julie Robb</t>
  </si>
  <si>
    <t>Hotel Blue Sky - Clark 750</t>
  </si>
  <si>
    <t>Martino OK WA</t>
  </si>
  <si>
    <t>Lagarde/Cassone/Penedo Borges/Mendel NO</t>
  </si>
  <si>
    <t>Mendel/Silvana/Cassone/Eze/Monteviejo/Atamisque/Masi NO</t>
  </si>
  <si>
    <t xml:space="preserve">11:30 Foster Lorca </t>
  </si>
  <si>
    <t>8:45 Majo, Claudio</t>
  </si>
  <si>
    <t>Reservation Under Jon's name</t>
  </si>
  <si>
    <r>
      <t xml:space="preserve">9:30 Carmine </t>
    </r>
    <r>
      <rPr>
        <b/>
        <sz val="8"/>
        <rFont val="Arial"/>
        <family val="2"/>
      </rPr>
      <t>OK WA</t>
    </r>
  </si>
  <si>
    <t xml:space="preserve">Ambos son intolerantes a la lactosa. </t>
  </si>
  <si>
    <t>Comen mantequilla y quesos añejos pero nada más.</t>
  </si>
  <si>
    <r>
      <t xml:space="preserve">13.30/14 Durigutti </t>
    </r>
    <r>
      <rPr>
        <sz val="8"/>
        <rFont val="Wingdings"/>
        <charset val="2"/>
      </rPr>
      <t>ü</t>
    </r>
  </si>
  <si>
    <r>
      <t xml:space="preserve">11:30 Maal </t>
    </r>
    <r>
      <rPr>
        <sz val="8"/>
        <rFont val="Wingdings"/>
        <charset val="2"/>
      </rPr>
      <t>ü</t>
    </r>
  </si>
  <si>
    <t>Tanner Redden x1</t>
  </si>
  <si>
    <t>Simon Shackelton x3</t>
  </si>
  <si>
    <t>Mariana Villafane
(Encargada de Turismo y Hosp.)
Melanie (encargada de rvas)</t>
  </si>
  <si>
    <t>Lauren Dziagwa</t>
  </si>
  <si>
    <t>Angela Mayer</t>
  </si>
  <si>
    <t>Calle Chile</t>
  </si>
  <si>
    <t>8:10 Alessio, Osqui</t>
  </si>
  <si>
    <t>PRIVATE   -  PRIVATE  -   PRIVATE</t>
  </si>
  <si>
    <t>Hayden Gehrlein x2</t>
  </si>
  <si>
    <t>Posada Salentein</t>
  </si>
  <si>
    <r>
      <t xml:space="preserve">Monteviejo </t>
    </r>
    <r>
      <rPr>
        <sz val="8"/>
        <rFont val="Wingdings"/>
        <charset val="2"/>
      </rPr>
      <t xml:space="preserve">ü </t>
    </r>
    <r>
      <rPr>
        <sz val="8"/>
        <rFont val="Arial"/>
        <family val="2"/>
      </rPr>
      <t>&gt; total 5 pax + guía, sino preguntar</t>
    </r>
  </si>
  <si>
    <r>
      <rPr>
        <b/>
        <sz val="10"/>
        <rFont val="Arial"/>
        <family val="2"/>
      </rPr>
      <t>Canada</t>
    </r>
    <r>
      <rPr>
        <b/>
        <sz val="10"/>
        <color rgb="FFFF0000"/>
        <rFont val="Arial"/>
        <family val="2"/>
      </rPr>
      <t xml:space="preserve"> - </t>
    </r>
    <r>
      <rPr>
        <b/>
        <sz val="10"/>
        <color theme="7" tint="0.39997558519241921"/>
        <rFont val="Arial"/>
        <family val="2"/>
      </rPr>
      <t>PAYWAY</t>
    </r>
  </si>
  <si>
    <t>Marie Norris</t>
  </si>
  <si>
    <t>US$ 20 extra for pick up/drop off</t>
  </si>
  <si>
    <t>Serena Koontz x2</t>
  </si>
  <si>
    <t xml:space="preserve">25 de Mayo </t>
  </si>
  <si>
    <t>Ekaterina Pecheritsa</t>
  </si>
  <si>
    <t>Eva</t>
  </si>
  <si>
    <t>25 de Mayo</t>
  </si>
  <si>
    <t>tomó Luján ayer</t>
  </si>
  <si>
    <t>Jamie Malphurs x1</t>
  </si>
  <si>
    <t>mariana.villafane@durigutti.com
reservas@durigutti.com
silvina.sosa@durigutti.com (cc)
261 988521 (cel rvas)</t>
  </si>
  <si>
    <t>habla Español</t>
  </si>
  <si>
    <t>Vistalba/Altus/Diamandes/Monteviejo/Andeluna/Gera NO Majo canceló</t>
  </si>
  <si>
    <t>Vegetarian</t>
  </si>
  <si>
    <t xml:space="preserve">8:05 Alessio,Osqui </t>
  </si>
  <si>
    <r>
      <t xml:space="preserve">Andeluna </t>
    </r>
    <r>
      <rPr>
        <sz val="8"/>
        <rFont val="Wingdings"/>
        <charset val="2"/>
      </rPr>
      <t>ü</t>
    </r>
  </si>
  <si>
    <t>432+1008</t>
  </si>
  <si>
    <t>Ren Rimoldi</t>
  </si>
  <si>
    <t>Karen Suggs</t>
  </si>
  <si>
    <t>Jim Suggs</t>
  </si>
  <si>
    <t>Kirsten Rimoldi (Alexandra) x4</t>
  </si>
  <si>
    <t>Alexandra hizo la rva pero no toma el tour</t>
  </si>
  <si>
    <t>Sofía Ellstrom x1</t>
  </si>
  <si>
    <t xml:space="preserve">Camping "El Mangrullo" </t>
  </si>
  <si>
    <t>Swedish</t>
  </si>
  <si>
    <t>Atamisque/Altus/Mendel/Zaina/Masi/Piedra Negra/Andeluna NO</t>
  </si>
  <si>
    <t>Mendel/Piedra Negra/Monteviejo/Bianchi/Gera/Zaina 12hs/Andeluna/ Domaine Bousquet/Diamandes NO</t>
  </si>
  <si>
    <t xml:space="preserve">dpto 1 primer piso </t>
  </si>
  <si>
    <t>B-Day on Saturday</t>
  </si>
  <si>
    <t xml:space="preserve">8:20 Majo, Claudio </t>
  </si>
  <si>
    <t>WA: +44 7941 504175</t>
  </si>
  <si>
    <t>Luján - The Vines</t>
  </si>
  <si>
    <t xml:space="preserve">10:20 Denise, Claudio </t>
  </si>
  <si>
    <t>8:35 Alessio, Osqui</t>
  </si>
  <si>
    <t>Arran Lewis</t>
  </si>
  <si>
    <t>Josefin Järleskog x1</t>
  </si>
  <si>
    <t>Hans Östgaard x1</t>
  </si>
  <si>
    <t>Ellinor Gustavsson x1</t>
  </si>
  <si>
    <t>Martina Lind x1</t>
  </si>
  <si>
    <t>&gt;&gt; mandar al guía al Urbana Class esperar al chofer ahí c/los pax</t>
  </si>
  <si>
    <r>
      <t xml:space="preserve">9:30 Pulenta </t>
    </r>
    <r>
      <rPr>
        <sz val="8"/>
        <rFont val="Wingdings"/>
        <charset val="2"/>
      </rPr>
      <t>ü</t>
    </r>
  </si>
  <si>
    <r>
      <t xml:space="preserve">11:30 Chandon </t>
    </r>
    <r>
      <rPr>
        <sz val="8"/>
        <rFont val="Wingdings"/>
        <charset val="2"/>
      </rPr>
      <t>ü</t>
    </r>
  </si>
  <si>
    <r>
      <t xml:space="preserve">13:30/14 Lagarde </t>
    </r>
    <r>
      <rPr>
        <sz val="8"/>
        <rFont val="Wingdings"/>
        <charset val="2"/>
      </rPr>
      <t>ü</t>
    </r>
  </si>
  <si>
    <r>
      <t>Carol ya ha visitado Pulenta -</t>
    </r>
    <r>
      <rPr>
        <b/>
        <sz val="10"/>
        <rFont val="Arial"/>
        <family val="2"/>
      </rPr>
      <t xml:space="preserve"> pidió Chandon </t>
    </r>
  </si>
  <si>
    <t>James Halpin x2</t>
  </si>
  <si>
    <t>Ruta Nacional 7 km 1094, Potrerillos near Sendo Lodge</t>
  </si>
  <si>
    <t>111+129+130</t>
  </si>
  <si>
    <t xml:space="preserve">Hannah cannot eat gluten (harina de trigo) </t>
  </si>
  <si>
    <t>Hannah</t>
  </si>
  <si>
    <t xml:space="preserve">9:30 Caelum  </t>
  </si>
  <si>
    <t xml:space="preserve">11:30 Mendel </t>
  </si>
  <si>
    <r>
      <t xml:space="preserve">12:30 Zaina </t>
    </r>
    <r>
      <rPr>
        <sz val="8"/>
        <rFont val="Wingdings"/>
        <charset val="2"/>
      </rPr>
      <t>ü</t>
    </r>
  </si>
  <si>
    <r>
      <t xml:space="preserve">14:15/30 Andeluna </t>
    </r>
    <r>
      <rPr>
        <sz val="8"/>
        <rFont val="Wingdings"/>
        <charset val="2"/>
      </rPr>
      <t>ü</t>
    </r>
  </si>
  <si>
    <t>Joana Pitarke x2</t>
  </si>
  <si>
    <t>Vania Orozco x3</t>
  </si>
  <si>
    <t>Alessio NO</t>
  </si>
  <si>
    <t>Jesse Fresch</t>
  </si>
  <si>
    <t>James Malphurs</t>
  </si>
  <si>
    <t>Carol Davidson</t>
  </si>
  <si>
    <r>
      <rPr>
        <b/>
        <i/>
        <sz val="8"/>
        <color theme="1"/>
        <rFont val="Arial"/>
        <family val="2"/>
      </rPr>
      <t>8:20 Majo</t>
    </r>
    <r>
      <rPr>
        <b/>
        <i/>
        <sz val="8"/>
        <color theme="1"/>
        <rFont val="Arial"/>
        <family val="2"/>
      </rPr>
      <t>, Osqui</t>
    </r>
  </si>
  <si>
    <r>
      <t xml:space="preserve">Andeluna </t>
    </r>
    <r>
      <rPr>
        <sz val="8"/>
        <rFont val="Wingdings"/>
        <charset val="2"/>
      </rPr>
      <t xml:space="preserve">ü </t>
    </r>
    <r>
      <rPr>
        <sz val="8"/>
        <rFont val="Arial"/>
        <family val="2"/>
      </rPr>
      <t>&gt; $80340 total x6</t>
    </r>
  </si>
  <si>
    <t>krimoldi@gmail.com</t>
  </si>
  <si>
    <t>53327.48+120901.66</t>
  </si>
  <si>
    <t>8:10 Denise, Claudio</t>
  </si>
  <si>
    <t>feedback req.</t>
  </si>
  <si>
    <r>
      <t xml:space="preserve">12:00 Gimenez Riili OK WA </t>
    </r>
    <r>
      <rPr>
        <sz val="8"/>
        <rFont val="Wingdings"/>
        <charset val="2"/>
      </rPr>
      <t>ü</t>
    </r>
  </si>
  <si>
    <t xml:space="preserve">Buscan saber sobre el vino en general. </t>
  </si>
  <si>
    <t>porque se quieren introducir un poco en el mundo del vino.</t>
  </si>
  <si>
    <t>Tipos de uva, de vinos, aromas, tasting tips etc.</t>
  </si>
  <si>
    <t>Julius Weidemann</t>
  </si>
  <si>
    <t>Rva under Joana's name</t>
  </si>
  <si>
    <t xml:space="preserve">12:00 Bianchi </t>
  </si>
  <si>
    <t>Know iti</t>
  </si>
  <si>
    <t>Germany</t>
  </si>
  <si>
    <t>8:05 Alessio, Claudio</t>
  </si>
  <si>
    <r>
      <t xml:space="preserve">10:00 Gimenez Riili </t>
    </r>
    <r>
      <rPr>
        <b/>
        <sz val="8"/>
        <rFont val="Arial"/>
        <family val="2"/>
      </rPr>
      <t>OK WA</t>
    </r>
  </si>
  <si>
    <r>
      <t xml:space="preserve">14:30 Salentein </t>
    </r>
    <r>
      <rPr>
        <sz val="8"/>
        <rFont val="Wingdings"/>
        <charset val="2"/>
      </rPr>
      <t>ü</t>
    </r>
    <r>
      <rPr>
        <sz val="8"/>
        <rFont val="Arial"/>
        <family val="2"/>
      </rPr>
      <t xml:space="preserve"> &gt; pagado $31973.55 total</t>
    </r>
  </si>
  <si>
    <t>13:00 Caelum</t>
  </si>
  <si>
    <t>8:30 Denise, Osqui</t>
  </si>
  <si>
    <t>Daniella Vallejo x2</t>
  </si>
  <si>
    <r>
      <t xml:space="preserve">Decero </t>
    </r>
    <r>
      <rPr>
        <sz val="8"/>
        <rFont val="Wingdings"/>
        <charset val="2"/>
      </rPr>
      <t>ü</t>
    </r>
    <r>
      <rPr>
        <sz val="8"/>
        <rFont val="Arial"/>
        <family val="2"/>
      </rPr>
      <t xml:space="preserve"> c/guía, avisar NO UPGRADE</t>
    </r>
  </si>
  <si>
    <t xml:space="preserve">NO PEDIR FEEDBACK </t>
  </si>
  <si>
    <t>Mendel/Silvana/Denise/Cassone NO</t>
  </si>
  <si>
    <t>13:30/14 Fogón</t>
  </si>
  <si>
    <r>
      <rPr>
        <b/>
        <sz val="10"/>
        <rFont val="Verdana"/>
        <family val="2"/>
      </rPr>
      <t xml:space="preserve">Menú 5 Suelos + Maridaje Alta Gama, Dos Mundos - $22400 pp (s/iva)- guía liberado SIEMPRE
</t>
    </r>
    <r>
      <rPr>
        <i/>
        <sz val="10"/>
        <rFont val="Verdana"/>
        <family val="2"/>
      </rPr>
      <t>updated 6/3/2023</t>
    </r>
    <r>
      <rPr>
        <b/>
        <sz val="10"/>
        <rFont val="Verdana"/>
        <family val="2"/>
      </rPr>
      <t xml:space="preserve">
</t>
    </r>
    <r>
      <rPr>
        <sz val="10"/>
        <rFont val="Verdana"/>
        <family val="2"/>
      </rPr>
      <t xml:space="preserve">Raices del Miño Cepas Autóctonas blanco 2018 </t>
    </r>
    <r>
      <rPr>
        <b/>
        <sz val="10"/>
        <color rgb="FFFF0000"/>
        <rFont val="Verdana"/>
        <family val="2"/>
      </rPr>
      <t>&gt; pedir que lo cambien por un vino de igual calidad de Mendoza</t>
    </r>
    <r>
      <rPr>
        <sz val="10"/>
        <rFont val="Verdana"/>
        <family val="2"/>
      </rPr>
      <t xml:space="preserve">
Proyecto Hermanas Las Compuertas Malbec 1914 2020
Victoria Durigutti 2018
Durigutti Familia 216</t>
    </r>
    <r>
      <rPr>
        <b/>
        <sz val="10"/>
        <rFont val="Verdana"/>
        <family val="2"/>
      </rPr>
      <t xml:space="preserve">
</t>
    </r>
    <r>
      <rPr>
        <sz val="10"/>
        <rFont val="Verdana"/>
        <family val="2"/>
      </rPr>
      <t xml:space="preserve">
</t>
    </r>
    <r>
      <rPr>
        <b/>
        <sz val="10"/>
        <rFont val="Verdana"/>
        <family val="2"/>
      </rPr>
      <t xml:space="preserve">Menú 5 Suelos + Maridaje Tierra del Malbec
</t>
    </r>
    <r>
      <rPr>
        <i/>
        <sz val="10"/>
        <rFont val="Verdana"/>
        <family val="2"/>
      </rPr>
      <t xml:space="preserve">updated 6/3/2023
</t>
    </r>
    <r>
      <rPr>
        <sz val="10"/>
        <rFont val="Verdana"/>
        <family val="2"/>
      </rPr>
      <t>Proyecto Las Compuertas Malbec 5 suelos 2020
HD Reserva Malbec 2018
Carmela Durigutti GReserva Malbec 2017
Durigutti Familia 2016</t>
    </r>
  </si>
  <si>
    <t>Bandini - Pulenta aprox 40min</t>
  </si>
  <si>
    <t>Silvana/Denise NO/Gera canceló</t>
  </si>
  <si>
    <t>Denise</t>
  </si>
  <si>
    <t>Hayden Gehrlein</t>
  </si>
  <si>
    <t>Kirsten Rimoldi</t>
  </si>
  <si>
    <t>Pedro Molina 643</t>
  </si>
  <si>
    <t>btw Perú y 25 de Mayo</t>
  </si>
  <si>
    <t>Emily Shackelton</t>
  </si>
  <si>
    <t>Ashley Shackelton</t>
  </si>
  <si>
    <t>141+329</t>
  </si>
  <si>
    <t>+44 7728432996</t>
  </si>
  <si>
    <t>Esperan en el camino que se encuentra con la RN7 en el poste indicardor</t>
  </si>
  <si>
    <t>https://www.google.com/maps/dir/Ampora+Wine+Tours,+Avenida+Sarmiento,+Capital+Department,+Mendoza+Province/-32.9712665,-69.1883452/@-32.9713073,-69.1882843,106m/data=!3m1!1e3!4m9!4m8!1m5!1m1!1s0x967e0904bb9f6425:0x2d0eefd78907218b!2m2!1d-68.8475898!2d-32.8889778!1m0!3e0</t>
  </si>
  <si>
    <t>drop off Hostel Windmill (Calle Salta)</t>
  </si>
  <si>
    <t>2 valijas y 2 mochilas pequeñas</t>
  </si>
  <si>
    <t>Calle Rizzo 483, Chacras de Coria</t>
  </si>
  <si>
    <t>7:40 Eze, Claudio</t>
  </si>
  <si>
    <r>
      <t xml:space="preserve">Mié a Dom 10:00 a 17:00 hs
</t>
    </r>
    <r>
      <rPr>
        <b/>
        <sz val="10"/>
        <rFont val="Verdana"/>
        <family val="2"/>
      </rPr>
      <t xml:space="preserve">bloqueo para visita/degu: 10hs Mié - Vie - Dom
</t>
    </r>
    <r>
      <rPr>
        <b/>
        <sz val="10"/>
        <color rgb="FFFF0000"/>
        <rFont val="Verdana"/>
        <family val="2"/>
      </rPr>
      <t>a partir de Septiembre/Oct</t>
    </r>
  </si>
  <si>
    <r>
      <t xml:space="preserve">Yamil Garay (encargada de agencias)
M. Jimena Juarez
(encargada de rvas)
</t>
    </r>
    <r>
      <rPr>
        <b/>
        <sz val="10"/>
        <color rgb="FFFF0000"/>
        <rFont val="Verdana"/>
        <family val="2"/>
      </rPr>
      <t>PAGAR EL MISMO MES</t>
    </r>
  </si>
  <si>
    <t>Paul Arkwright x1</t>
  </si>
  <si>
    <t>arkwrightpt@gmail.com</t>
  </si>
  <si>
    <t>Paseo Sarmiento 75 - 3E</t>
  </si>
  <si>
    <t>V-PAYWAY</t>
  </si>
  <si>
    <t>James Halpin</t>
  </si>
  <si>
    <t>feedback sent</t>
  </si>
  <si>
    <r>
      <rPr>
        <b/>
        <u/>
        <sz val="10"/>
        <color theme="1"/>
        <rFont val="Verdana"/>
        <family val="2"/>
      </rPr>
      <t xml:space="preserve">PROFOUND - Malbec </t>
    </r>
    <r>
      <rPr>
        <sz val="10"/>
        <color theme="1"/>
        <rFont val="Verdana"/>
        <family val="2"/>
      </rPr>
      <t xml:space="preserve">
</t>
    </r>
    <r>
      <rPr>
        <b/>
        <sz val="10"/>
        <rFont val="Verdana"/>
        <family val="2"/>
      </rPr>
      <t>$28900pp Abril - Mayo</t>
    </r>
    <r>
      <rPr>
        <sz val="10"/>
        <color theme="1"/>
        <rFont val="Verdana"/>
        <family val="2"/>
      </rPr>
      <t xml:space="preserve">
</t>
    </r>
    <r>
      <rPr>
        <i/>
        <sz val="10"/>
        <color theme="1"/>
        <rFont val="Verdana"/>
        <family val="2"/>
      </rPr>
      <t>updated 1/02/2023</t>
    </r>
    <r>
      <rPr>
        <sz val="10"/>
        <color theme="1"/>
        <rFont val="Verdana"/>
        <family val="2"/>
      </rPr>
      <t xml:space="preserve">
Lagarde Orgánico Malbec 2020 
Primeras Viñas Malbec de Uco
Primeras Viñas Malbec de Luján Espumante Blend Champenoise
</t>
    </r>
    <r>
      <rPr>
        <i/>
        <sz val="10"/>
        <color theme="1"/>
        <rFont val="Verdana"/>
        <family val="2"/>
      </rPr>
      <t>updated 8/02/2022</t>
    </r>
  </si>
  <si>
    <r>
      <t xml:space="preserve">US$ 115 pp Abril - Junio
</t>
    </r>
    <r>
      <rPr>
        <i/>
        <sz val="10"/>
        <rFont val="Verdana"/>
        <family val="2"/>
      </rPr>
      <t xml:space="preserve">updated 1/01/2023
</t>
    </r>
    <r>
      <rPr>
        <i/>
        <u/>
        <sz val="10"/>
        <rFont val="Verdana"/>
        <family val="2"/>
      </rPr>
      <t>Menú 4 pasos</t>
    </r>
    <r>
      <rPr>
        <i/>
        <sz val="10"/>
        <rFont val="Verdana"/>
        <family val="2"/>
      </rPr>
      <t xml:space="preserve">
L'Argentine de Malartic MB Rosé
Perlita CH
Diamandes de Uco CS
Perlita MB-Syrah</t>
    </r>
    <r>
      <rPr>
        <sz val="10"/>
        <rFont val="Verdana"/>
        <family val="2"/>
      </rPr>
      <t xml:space="preserve">
</t>
    </r>
    <r>
      <rPr>
        <i/>
        <sz val="10"/>
        <rFont val="Verdana"/>
        <family val="2"/>
      </rPr>
      <t xml:space="preserve">updated 7/11/2022
</t>
    </r>
  </si>
  <si>
    <r>
      <rPr>
        <b/>
        <sz val="10"/>
        <rFont val="Verdana"/>
        <family val="2"/>
      </rPr>
      <t xml:space="preserve">$4500pp hasta 3 pax
$4000pp desde 4 pax
Abril - Junio
(entregamos recibo, no fc) </t>
    </r>
    <r>
      <rPr>
        <sz val="10"/>
        <rFont val="Verdana"/>
        <family val="2"/>
      </rPr>
      <t xml:space="preserve">
</t>
    </r>
    <r>
      <rPr>
        <i/>
        <sz val="10"/>
        <rFont val="Verdana"/>
        <family val="2"/>
      </rPr>
      <t xml:space="preserve">updated 1/12/2022
</t>
    </r>
    <r>
      <rPr>
        <sz val="10"/>
        <rFont val="Verdana"/>
        <family val="2"/>
      </rPr>
      <t>Los Enamorados PV
Serie Tarot "La Luna" (BL de MB/Ancellota/ Aspiran Bouchet)</t>
    </r>
    <r>
      <rPr>
        <sz val="10"/>
        <color rgb="FFFF0000"/>
        <rFont val="Verdana"/>
        <family val="2"/>
      </rPr>
      <t xml:space="preserve">
</t>
    </r>
    <r>
      <rPr>
        <sz val="10"/>
        <rFont val="Verdana"/>
        <family val="2"/>
      </rPr>
      <t>La Torre CF o El Emperador Refosco</t>
    </r>
    <r>
      <rPr>
        <sz val="10"/>
        <color rgb="FFFF0000"/>
        <rFont val="Verdana"/>
        <family val="2"/>
      </rPr>
      <t xml:space="preserve">
</t>
    </r>
    <r>
      <rPr>
        <sz val="10"/>
        <rFont val="Verdana"/>
        <family val="2"/>
      </rPr>
      <t>(upgrade sorpresa) Serie Tarot "La Fortuna"(BL de Tem/MB/PV/ Refosco)</t>
    </r>
    <r>
      <rPr>
        <sz val="10"/>
        <color rgb="FFFF0000"/>
        <rFont val="Verdana"/>
        <family val="2"/>
      </rPr>
      <t xml:space="preserve">
</t>
    </r>
    <r>
      <rPr>
        <sz val="10"/>
        <rFont val="Verdana"/>
        <family val="2"/>
      </rPr>
      <t>+COCA MALLORQUINA</t>
    </r>
    <r>
      <rPr>
        <i/>
        <sz val="10"/>
        <rFont val="Verdana"/>
        <family val="2"/>
      </rPr>
      <t xml:space="preserve">
updated 8/11/2021 (Whatsapp)</t>
    </r>
  </si>
  <si>
    <t xml:space="preserve">
Degu deluxe 
$8500pp Abril - Junio</t>
  </si>
  <si>
    <r>
      <rPr>
        <b/>
        <sz val="10"/>
        <rFont val="Verdana"/>
        <family val="2"/>
      </rPr>
      <t>$3500 pp s/Fc</t>
    </r>
    <r>
      <rPr>
        <sz val="10"/>
        <color rgb="FFFF0000"/>
        <rFont val="Verdana"/>
        <family val="2"/>
      </rPr>
      <t xml:space="preserve">
</t>
    </r>
    <r>
      <rPr>
        <i/>
        <sz val="10"/>
        <color theme="1"/>
        <rFont val="Verdana"/>
        <family val="2"/>
      </rPr>
      <t>updated 1/04/2023</t>
    </r>
    <r>
      <rPr>
        <sz val="10"/>
        <color theme="5" tint="-0.249977111117893"/>
        <rFont val="Verdana"/>
        <family val="2"/>
      </rPr>
      <t xml:space="preserve">
</t>
    </r>
    <r>
      <rPr>
        <sz val="10"/>
        <rFont val="Verdana"/>
        <family val="2"/>
      </rPr>
      <t xml:space="preserve">Obra Prima CS Rosado
Finca La Florencia
Obra Prima Rva 
Obra Prima Maximus Gran Rva Familiar
</t>
    </r>
    <r>
      <rPr>
        <i/>
        <sz val="10"/>
        <rFont val="Verdana"/>
        <family val="2"/>
      </rPr>
      <t>se servirá un MB, otro varietal y un blend</t>
    </r>
    <r>
      <rPr>
        <sz val="10"/>
        <rFont val="Verdana"/>
        <family val="2"/>
      </rPr>
      <t xml:space="preserve">
+ focaccia de campo y aceite de oliva</t>
    </r>
    <r>
      <rPr>
        <sz val="10"/>
        <color theme="5" tint="-0.249977111117893"/>
        <rFont val="Verdana"/>
        <family val="2"/>
      </rPr>
      <t xml:space="preserve">
</t>
    </r>
    <r>
      <rPr>
        <i/>
        <sz val="10"/>
        <rFont val="Verdana"/>
        <family val="2"/>
      </rPr>
      <t>updated 07/02/2022</t>
    </r>
    <r>
      <rPr>
        <i/>
        <sz val="10"/>
        <color theme="5" tint="-0.249977111117893"/>
        <rFont val="Verdana"/>
        <family val="2"/>
      </rPr>
      <t xml:space="preserve">
</t>
    </r>
    <r>
      <rPr>
        <b/>
        <sz val="10"/>
        <color theme="5" tint="-0.249977111117893"/>
        <rFont val="Verdana"/>
        <family val="2"/>
      </rPr>
      <t/>
    </r>
  </si>
  <si>
    <r>
      <rPr>
        <b/>
        <sz val="10"/>
        <rFont val="Verdana"/>
        <family val="2"/>
      </rPr>
      <t xml:space="preserve">$8000 pp sin IVA
</t>
    </r>
    <r>
      <rPr>
        <i/>
        <sz val="10"/>
        <rFont val="Verdana"/>
        <family val="2"/>
      </rPr>
      <t>updated 1/04/2023</t>
    </r>
    <r>
      <rPr>
        <sz val="10"/>
        <rFont val="Verdana"/>
        <family val="2"/>
      </rPr>
      <t xml:space="preserve">
Obra Prima Rosado de CS
Obra Prima Colección Gran Reserva MB
Obra Prima Maximus GR Familiar  BL
Gran Obra Prima MB
Gran Obra Syrah               
</t>
    </r>
    <r>
      <rPr>
        <i/>
        <sz val="10"/>
        <rFont val="Verdana"/>
        <family val="2"/>
      </rPr>
      <t>+ quesos (bonificados) focaccia, aceite de oliva,</t>
    </r>
    <r>
      <rPr>
        <sz val="10"/>
        <rFont val="Verdana"/>
        <family val="2"/>
      </rPr>
      <t xml:space="preserve">
</t>
    </r>
    <r>
      <rPr>
        <i/>
        <sz val="10"/>
        <rFont val="Verdana"/>
        <family val="2"/>
      </rPr>
      <t>updated 6/3/2023</t>
    </r>
    <r>
      <rPr>
        <sz val="10"/>
        <color theme="0" tint="-0.34998626667073579"/>
        <rFont val="Verdana"/>
        <family val="2"/>
      </rPr>
      <t xml:space="preserve">
</t>
    </r>
  </si>
  <si>
    <t xml:space="preserve">tienen pairing con empanadas </t>
  </si>
  <si>
    <t>Etienne Leonard x2</t>
  </si>
  <si>
    <t>Rioja 642 B, ciudad</t>
  </si>
  <si>
    <t>8:20 Gera, Osqui</t>
  </si>
  <si>
    <t>Amanda Samuel x2</t>
  </si>
  <si>
    <t>Laurence Samuel</t>
  </si>
  <si>
    <r>
      <t xml:space="preserve">11:30 Foster Lorca </t>
    </r>
    <r>
      <rPr>
        <sz val="8"/>
        <rFont val="Wingdings"/>
        <charset val="2"/>
      </rPr>
      <t>ü</t>
    </r>
  </si>
  <si>
    <r>
      <t xml:space="preserve">Lagarde </t>
    </r>
    <r>
      <rPr>
        <sz val="8"/>
        <rFont val="Wingdings"/>
        <charset val="2"/>
      </rPr>
      <t>ü</t>
    </r>
    <r>
      <rPr>
        <sz val="8"/>
        <rFont val="Arial"/>
        <family val="2"/>
      </rPr>
      <t xml:space="preserve"> </t>
    </r>
  </si>
  <si>
    <r>
      <t xml:space="preserve">1 person doesn't eat meat - </t>
    </r>
    <r>
      <rPr>
        <b/>
        <sz val="10"/>
        <rFont val="Arial"/>
        <family val="2"/>
      </rPr>
      <t>yes fish/vegetables</t>
    </r>
  </si>
  <si>
    <t>9:20 Majo, Osqui</t>
  </si>
  <si>
    <t>8:15 Alessio, Claudio</t>
  </si>
  <si>
    <t>Claroscuro</t>
  </si>
  <si>
    <t>Nicolás
(encargado)</t>
  </si>
  <si>
    <r>
      <t>reservas@bodegaclaroscuro.com.ar
2622547682 (Nick)
+54 9 2613 40-8261 (Turismo)
H</t>
    </r>
    <r>
      <rPr>
        <b/>
        <sz val="10"/>
        <rFont val="Verdana"/>
        <family val="2"/>
      </rPr>
      <t>acer reservas x WA de turismo, sino responden enviar a Nick.
Email a veces falla</t>
    </r>
  </si>
  <si>
    <r>
      <rPr>
        <b/>
        <sz val="10"/>
        <rFont val="Verdana"/>
        <family val="2"/>
      </rPr>
      <t xml:space="preserve">$1700pp
</t>
    </r>
    <r>
      <rPr>
        <i/>
        <sz val="10"/>
        <rFont val="Verdana"/>
        <family val="2"/>
      </rPr>
      <t xml:space="preserve">updated 1/4/2023 </t>
    </r>
    <r>
      <rPr>
        <sz val="10"/>
        <rFont val="Verdana"/>
        <family val="2"/>
      </rPr>
      <t xml:space="preserve">
1 copa de Rosé Petit Verdot
1 copa de Cabernet Frnac o Tintas de Uco
1 copa de Gran Pinot
1 copa de Gran Reserva
</t>
    </r>
    <r>
      <rPr>
        <i/>
        <sz val="10"/>
        <rFont val="Verdana"/>
        <family val="2"/>
      </rPr>
      <t>+ tabla de acompañamientos
updated 1/4/2023</t>
    </r>
  </si>
  <si>
    <t>Michael</t>
  </si>
  <si>
    <t>60582.92+141742</t>
  </si>
  <si>
    <r>
      <t xml:space="preserve">10:00 Claroscuro </t>
    </r>
    <r>
      <rPr>
        <sz val="8"/>
        <rFont val="Wingdings"/>
        <charset val="2"/>
      </rPr>
      <t>ü</t>
    </r>
  </si>
  <si>
    <r>
      <t xml:space="preserve">12:00 Gimenez Riili </t>
    </r>
    <r>
      <rPr>
        <sz val="8"/>
        <rFont val="Wingdings"/>
        <charset val="2"/>
      </rPr>
      <t>ü</t>
    </r>
  </si>
  <si>
    <r>
      <t xml:space="preserve">Domaine Bosuquet </t>
    </r>
    <r>
      <rPr>
        <sz val="8"/>
        <rFont val="Wingdings"/>
        <charset val="2"/>
      </rPr>
      <t>ü</t>
    </r>
  </si>
  <si>
    <r>
      <t xml:space="preserve">11:30 Zaina - c/degu deluxe // c/ visita y colores para niños </t>
    </r>
    <r>
      <rPr>
        <sz val="8"/>
        <rFont val="Wingdings"/>
        <charset val="2"/>
      </rPr>
      <t>ü</t>
    </r>
  </si>
  <si>
    <r>
      <t xml:space="preserve">13:30/14 Salentein - menú Alta Gama </t>
    </r>
    <r>
      <rPr>
        <sz val="8"/>
        <rFont val="Wingdings"/>
        <charset val="2"/>
      </rPr>
      <t>ü</t>
    </r>
  </si>
  <si>
    <t>Stephanie Vlahakis x2</t>
  </si>
  <si>
    <t>Atamisque/Altus/Mendel/Silvana/Eze NO// cancelé Bianchi</t>
  </si>
  <si>
    <t>no pedir feedback</t>
  </si>
  <si>
    <t>6 bottle shipping to UK</t>
  </si>
  <si>
    <t>Annabella</t>
  </si>
  <si>
    <t>Mila 5 y-old child</t>
  </si>
  <si>
    <t>Julie 7 y-old child</t>
  </si>
  <si>
    <t>Amanda Samuel</t>
  </si>
  <si>
    <t>Atamisque/Altus/Mendel/Zaina/Silvana/Piedra Negra/Denise/Salentein 10hs NO</t>
  </si>
  <si>
    <t>Silvana/Eze/Cruzat/Pulenta/Matervini/Cassone NO// Maal canceló</t>
  </si>
  <si>
    <t>6:40 Majo, Osqui</t>
  </si>
  <si>
    <r>
      <t xml:space="preserve">9:30 Caelum </t>
    </r>
    <r>
      <rPr>
        <sz val="8"/>
        <rFont val="Wingdings"/>
        <charset val="2"/>
      </rPr>
      <t xml:space="preserve">ü </t>
    </r>
    <r>
      <rPr>
        <sz val="8"/>
        <rFont val="Arial"/>
        <family val="2"/>
      </rPr>
      <t>&gt; tabla p/niños $980 pp</t>
    </r>
  </si>
  <si>
    <r>
      <t xml:space="preserve">11:30 Viña Cobos  </t>
    </r>
    <r>
      <rPr>
        <sz val="8"/>
        <rFont val="Wingdings"/>
        <charset val="2"/>
      </rPr>
      <t xml:space="preserve">ü </t>
    </r>
    <r>
      <rPr>
        <sz val="8"/>
        <rFont val="Arial"/>
        <family val="2"/>
      </rPr>
      <t>&gt; US$ 180 pp + comprar Cobos c/10% desc</t>
    </r>
  </si>
  <si>
    <r>
      <t xml:space="preserve">14:00 Lagarde  </t>
    </r>
    <r>
      <rPr>
        <sz val="8"/>
        <rFont val="Wingdings"/>
        <charset val="2"/>
      </rPr>
      <t>ü</t>
    </r>
  </si>
  <si>
    <t>Silvana/ Mendel/ Cassone/ Foster NO</t>
  </si>
  <si>
    <t>Waldir x2</t>
  </si>
  <si>
    <t>Luciane</t>
  </si>
  <si>
    <t>Gran Dakar</t>
  </si>
  <si>
    <t>Brazil</t>
  </si>
  <si>
    <t>drop off Diplomatic</t>
  </si>
  <si>
    <t>Español/Portugués  -   Español/Portugués  -  Español/Portugués</t>
  </si>
  <si>
    <t>calle San Luis 369</t>
  </si>
  <si>
    <t>Her birthday! &gt; AVISAR para que hagan algo en lo posible</t>
  </si>
  <si>
    <t>Carlos</t>
  </si>
  <si>
    <r>
      <t xml:space="preserve">11.30 Matervini c/otros 4 pax </t>
    </r>
    <r>
      <rPr>
        <sz val="8"/>
        <rFont val="Wingdings"/>
        <charset val="2"/>
      </rPr>
      <t>ü</t>
    </r>
  </si>
  <si>
    <r>
      <t xml:space="preserve">13:00 Caelum </t>
    </r>
    <r>
      <rPr>
        <sz val="8"/>
        <rFont val="Wingdings"/>
        <charset val="2"/>
      </rPr>
      <t>ü</t>
    </r>
    <r>
      <rPr>
        <b/>
        <sz val="8"/>
        <rFont val="Arial"/>
        <family val="2"/>
      </rPr>
      <t>&gt; MANDAR PAGO!</t>
    </r>
  </si>
  <si>
    <r>
      <t>Lagarde OK WA</t>
    </r>
    <r>
      <rPr>
        <sz val="8"/>
        <rFont val="Wingdings"/>
        <charset val="2"/>
      </rPr>
      <t>ü</t>
    </r>
    <r>
      <rPr>
        <sz val="8"/>
        <rFont val="Arial"/>
        <family val="2"/>
      </rPr>
      <t xml:space="preserve"> </t>
    </r>
  </si>
  <si>
    <t>Anne Wolken</t>
  </si>
  <si>
    <t>Kelsey Stufflebeam</t>
  </si>
  <si>
    <t>167+388</t>
  </si>
  <si>
    <t>Huentala Hotel</t>
  </si>
  <si>
    <t>William Berglind x2</t>
  </si>
  <si>
    <t>Silvana/ Denise/Alessio NO</t>
  </si>
  <si>
    <t>US$ 996 = a  € 916 - pagó con €1000, propina € 84 = a US$ 91</t>
  </si>
  <si>
    <t>246+574</t>
  </si>
  <si>
    <t>Rea Kelamis x2</t>
  </si>
  <si>
    <t>Vistalba/Altus/Zaina/Diamandes/Monteviejo/Andeluna/Silvana/Denise/Alessio NO</t>
  </si>
  <si>
    <t>Atamisque/Altus/Mendel/Zaina/Silvana/Piedra Negra/Denise/Salentein 10hs/Monteviejo/Masi NO</t>
  </si>
  <si>
    <t>Piedras 374, Luján de Cuyo</t>
  </si>
  <si>
    <t>btw Darragueira y Viamonte</t>
  </si>
  <si>
    <t>Brandon Long x4</t>
  </si>
  <si>
    <t xml:space="preserve"> +1 954 931 3500 Lucy's mobile - lucy@lucygreiner.com</t>
  </si>
  <si>
    <t>Lucia Hilford - 90 y-old</t>
  </si>
  <si>
    <t>Lucia's 90 y-old. OK, but cannot walk long distances</t>
  </si>
  <si>
    <t>Janin Grandne x2</t>
  </si>
  <si>
    <t xml:space="preserve">8:20 Alessio, Osqui </t>
  </si>
  <si>
    <t>Lucy Greiner x2</t>
  </si>
  <si>
    <t>Vistalba/Altus/Diamandes/Monteviejo/Andeluna/Lagarde (Fogón)/Majo NO</t>
  </si>
  <si>
    <t>Av. San Martin 1128 Godoy Cruz</t>
  </si>
  <si>
    <t xml:space="preserve">Café Mendoza </t>
  </si>
  <si>
    <t>V- PAYWAY</t>
  </si>
  <si>
    <t>Austin Brinson x1</t>
  </si>
  <si>
    <t xml:space="preserve">DELUXE  -  DELUXE  - DELUXE </t>
  </si>
  <si>
    <t>no tiene problem con que se una gente</t>
  </si>
  <si>
    <t>Mendel/Silvana/Zaina/Lagarde NO</t>
  </si>
  <si>
    <t>Chloé Lemarié</t>
  </si>
  <si>
    <t>John Fulk</t>
  </si>
  <si>
    <t>Chloé's birthday is today</t>
  </si>
  <si>
    <r>
      <t xml:space="preserve">9:30 Carmine Granata </t>
    </r>
    <r>
      <rPr>
        <b/>
        <sz val="8"/>
        <rFont val="Arial"/>
        <family val="2"/>
      </rPr>
      <t>OK WA</t>
    </r>
  </si>
  <si>
    <r>
      <t xml:space="preserve">13:00 Caelum </t>
    </r>
    <r>
      <rPr>
        <sz val="8"/>
        <rFont val="Wingdings"/>
        <charset val="2"/>
      </rPr>
      <t>ü</t>
    </r>
    <r>
      <rPr>
        <sz val="8"/>
        <color rgb="FF0000FF"/>
        <rFont val="Arial"/>
        <family val="2"/>
      </rPr>
      <t/>
    </r>
  </si>
  <si>
    <r>
      <t xml:space="preserve">11:30 Bandini </t>
    </r>
    <r>
      <rPr>
        <sz val="8"/>
        <rFont val="Wingdings"/>
        <charset val="2"/>
      </rPr>
      <t xml:space="preserve">ü </t>
    </r>
  </si>
  <si>
    <t xml:space="preserve">Oscar Hernandez x2 </t>
  </si>
  <si>
    <t>Eugene Kuo x1</t>
  </si>
  <si>
    <t>Mark McDowell x1</t>
  </si>
  <si>
    <t>mark_mcdowell@me.com</t>
  </si>
  <si>
    <t>No come cerdo</t>
  </si>
  <si>
    <t xml:space="preserve">8:05 Denise, Osqui </t>
  </si>
  <si>
    <t>Huli B&amp;B - Martín Zapata 195</t>
  </si>
  <si>
    <r>
      <t xml:space="preserve">Andeluna almuerzan adentro </t>
    </r>
    <r>
      <rPr>
        <sz val="8"/>
        <rFont val="Wingdings"/>
        <charset val="2"/>
      </rPr>
      <t>ü</t>
    </r>
  </si>
  <si>
    <t xml:space="preserve">14:30 Decero </t>
  </si>
  <si>
    <t>Vistalba/Altus/Diamandes/Monteviejo/Andeluna/Silvana/Majo/Denise NO</t>
  </si>
  <si>
    <r>
      <t xml:space="preserve">12:00 Claroscuro </t>
    </r>
    <r>
      <rPr>
        <b/>
        <sz val="8"/>
        <rFont val="Arial"/>
        <family val="2"/>
      </rPr>
      <t xml:space="preserve">OK WA </t>
    </r>
    <r>
      <rPr>
        <sz val="8"/>
        <rFont val="Wingdings"/>
        <charset val="2"/>
      </rPr>
      <t>ü</t>
    </r>
  </si>
  <si>
    <r>
      <t xml:space="preserve">Monteviejo 5pax + guía </t>
    </r>
    <r>
      <rPr>
        <sz val="8"/>
        <rFont val="Wingdings"/>
        <charset val="2"/>
      </rPr>
      <t xml:space="preserve">ü </t>
    </r>
  </si>
  <si>
    <t>Xochitl</t>
  </si>
  <si>
    <t>15 bottles shipping - traerá más botellas</t>
  </si>
  <si>
    <t>11:30 Foster Lorca</t>
  </si>
  <si>
    <t xml:space="preserve">8:50 Gera, Claudio </t>
  </si>
  <si>
    <t>Mexicanos</t>
  </si>
  <si>
    <r>
      <t xml:space="preserve">9:30 Camine Granata </t>
    </r>
    <r>
      <rPr>
        <b/>
        <sz val="8"/>
        <rFont val="Arial"/>
        <family val="2"/>
      </rPr>
      <t>OK WA</t>
    </r>
  </si>
  <si>
    <t>Tenemos el mail de ambos</t>
  </si>
  <si>
    <t>&lt;&lt; guía liberado tour deluxe
DAR NOMBRE DE UN PAX p/rva</t>
  </si>
  <si>
    <t>Stephanie Vlahakis</t>
  </si>
  <si>
    <t>Mendel/Zaina NO</t>
  </si>
  <si>
    <t>Vistalba/Altus/Diamandes/Monteviejo/Andeluna/Mendel/Zaina NO</t>
  </si>
  <si>
    <t>no spicy food for Daniella</t>
  </si>
  <si>
    <t xml:space="preserve">8:00 Eze, Osqui </t>
  </si>
  <si>
    <t>M-PAYWAY</t>
  </si>
  <si>
    <t>Mark McDowell</t>
  </si>
  <si>
    <t>8:25 Alessio, Claudio</t>
  </si>
  <si>
    <t>Ana</t>
  </si>
  <si>
    <t>buscarlos x la puerta del depto</t>
  </si>
  <si>
    <r>
      <t xml:space="preserve">9:30 Mendel  </t>
    </r>
    <r>
      <rPr>
        <sz val="8"/>
        <rFont val="Wingdings"/>
        <charset val="2"/>
      </rPr>
      <t>ü</t>
    </r>
  </si>
  <si>
    <r>
      <t xml:space="preserve">11:30 Foster Lorca </t>
    </r>
    <r>
      <rPr>
        <sz val="8"/>
        <rFont val="Wingdings"/>
        <charset val="2"/>
      </rPr>
      <t>ü</t>
    </r>
    <r>
      <rPr>
        <sz val="8"/>
        <rFont val="Arial"/>
        <family val="2"/>
      </rPr>
      <t xml:space="preserve"> </t>
    </r>
  </si>
  <si>
    <r>
      <t xml:space="preserve">13:00 Matervini  </t>
    </r>
    <r>
      <rPr>
        <sz val="8"/>
        <rFont val="Wingdings"/>
        <charset val="2"/>
      </rPr>
      <t>ü</t>
    </r>
  </si>
  <si>
    <r>
      <t xml:space="preserve">Lagarde </t>
    </r>
    <r>
      <rPr>
        <sz val="8"/>
        <rFont val="Wingdings"/>
        <charset val="2"/>
      </rPr>
      <t xml:space="preserve">ü </t>
    </r>
    <r>
      <rPr>
        <sz val="8"/>
        <rFont val="Arial"/>
        <family val="2"/>
      </rPr>
      <t>&gt; que le pongan una velita en el postre</t>
    </r>
  </si>
  <si>
    <t>8:50 Eze, Claudio</t>
  </si>
  <si>
    <t>Andeluna NO</t>
  </si>
  <si>
    <t xml:space="preserve">turismo@andeluna.com.ar
hospitality@andeluna.com.ar (comercial y grupos)
261 4606855 (whatsapp)
261 5089525 (llamadas)
0261 6504885 Mariana Cerutti (Mariana - grupos y eventos)
</t>
  </si>
  <si>
    <r>
      <t xml:space="preserve">Pablo Ferral (Encargado Tmo)
Kevin
(encargado de reservas)
Fernanda
Gilda
</t>
    </r>
    <r>
      <rPr>
        <b/>
        <sz val="10"/>
        <color rgb="FFFF0000"/>
        <rFont val="Verdana"/>
        <family val="2"/>
      </rPr>
      <t xml:space="preserve">
dar nombre de un pax para las reservas</t>
    </r>
  </si>
  <si>
    <t>+1 408-355-4169 WhatsApp</t>
  </si>
  <si>
    <r>
      <t>V- PAYWAY -</t>
    </r>
    <r>
      <rPr>
        <b/>
        <sz val="10"/>
        <color rgb="FFFF0000"/>
        <rFont val="Arial"/>
        <family val="2"/>
      </rPr>
      <t xml:space="preserve"> WhatsApp +1 646 220 2006</t>
    </r>
  </si>
  <si>
    <t>9 de Julio 641- Piso 4, dpto 9</t>
  </si>
  <si>
    <t>Francis Cole x1</t>
  </si>
  <si>
    <t xml:space="preserve">Ana </t>
  </si>
  <si>
    <t>137+273</t>
  </si>
  <si>
    <t>Isaac Bales x2</t>
  </si>
  <si>
    <t>One person has an allergy to gluten</t>
  </si>
  <si>
    <r>
      <t xml:space="preserve">10:00 Piedra Negra </t>
    </r>
    <r>
      <rPr>
        <sz val="8"/>
        <rFont val="Wingdings"/>
        <charset val="2"/>
      </rPr>
      <t xml:space="preserve">ü </t>
    </r>
    <r>
      <rPr>
        <sz val="8"/>
        <rFont val="Arial"/>
        <family val="2"/>
      </rPr>
      <t>&gt; pueden llegar retrasados</t>
    </r>
  </si>
  <si>
    <t>Ashleigh</t>
  </si>
  <si>
    <t>Silvana/Zaina/Tempus/AMP/Mendel/Matervini/Majo NO</t>
  </si>
  <si>
    <t>Silvana/Majo/Gera/Alessio/Denise canceló NO</t>
  </si>
  <si>
    <t>465+1085</t>
  </si>
  <si>
    <t>Dakar Hotel - Federico Moreno</t>
  </si>
  <si>
    <t>Daniella Vallejo</t>
  </si>
  <si>
    <t>12/4/20223</t>
  </si>
  <si>
    <t>Serena Koontz</t>
  </si>
  <si>
    <t>Abhinav (Abhi) Bheemidi</t>
  </si>
  <si>
    <t>Shiv Desai</t>
  </si>
  <si>
    <r>
      <t xml:space="preserve">9:30 Cassone </t>
    </r>
    <r>
      <rPr>
        <sz val="8"/>
        <rFont val="Wingdings"/>
        <charset val="2"/>
      </rPr>
      <t xml:space="preserve">ü </t>
    </r>
  </si>
  <si>
    <t>tour raro xq los pax eran súper diferentes. Elizabeth quebró</t>
  </si>
  <si>
    <t>173+402</t>
  </si>
  <si>
    <r>
      <rPr>
        <b/>
        <sz val="8"/>
        <rFont val="Arial"/>
        <family val="2"/>
      </rPr>
      <t xml:space="preserve">11:30/12 </t>
    </r>
    <r>
      <rPr>
        <sz val="8"/>
        <rFont val="Arial"/>
        <family val="2"/>
      </rPr>
      <t xml:space="preserve">Bandini </t>
    </r>
    <r>
      <rPr>
        <sz val="8"/>
        <rFont val="Wingdings"/>
        <charset val="2"/>
      </rPr>
      <t>ü</t>
    </r>
    <r>
      <rPr>
        <sz val="8"/>
        <rFont val="Arial"/>
        <family val="2"/>
      </rPr>
      <t xml:space="preserve"> </t>
    </r>
  </si>
  <si>
    <r>
      <rPr>
        <b/>
        <sz val="8"/>
        <rFont val="Arial"/>
        <family val="2"/>
      </rPr>
      <t xml:space="preserve">13&lt;&lt; </t>
    </r>
    <r>
      <rPr>
        <sz val="8"/>
        <rFont val="Arial"/>
        <family val="2"/>
      </rPr>
      <t xml:space="preserve">13:30 Durigutti </t>
    </r>
    <r>
      <rPr>
        <sz val="8"/>
        <rFont val="Wingdings"/>
        <charset val="2"/>
      </rPr>
      <t>ü</t>
    </r>
  </si>
  <si>
    <t>pick up airport</t>
  </si>
  <si>
    <t>drop off Hyatt</t>
  </si>
  <si>
    <t>2 valijas grandes y 2 carry on</t>
  </si>
  <si>
    <r>
      <rPr>
        <b/>
        <sz val="10"/>
        <rFont val="Verdana"/>
        <family val="2"/>
      </rPr>
      <t xml:space="preserve">Almuerzo DELUXE
US$ 160pp Abril - Junio
</t>
    </r>
    <r>
      <rPr>
        <i/>
        <sz val="10"/>
        <rFont val="Verdana"/>
        <family val="2"/>
      </rPr>
      <t>updated 27/2/2023</t>
    </r>
    <r>
      <rPr>
        <b/>
        <sz val="10"/>
        <color rgb="FFFF0000"/>
        <rFont val="Verdana"/>
        <family val="2"/>
      </rPr>
      <t xml:space="preserve">
</t>
    </r>
    <r>
      <rPr>
        <u/>
        <sz val="10"/>
        <rFont val="Verdana"/>
        <family val="2"/>
      </rPr>
      <t>Menú 4 pasos</t>
    </r>
    <r>
      <rPr>
        <sz val="10"/>
        <rFont val="Verdana"/>
        <family val="2"/>
      </rPr>
      <t xml:space="preserve">
L'Argentine de Malartic MB Rosé
Diamandes Uco Cab Sauvignon
Diamandes Uco Grande Reserve Malbec - Cabernet 2013
Diamandes de Uco Malbec
</t>
    </r>
    <r>
      <rPr>
        <i/>
        <sz val="10"/>
        <rFont val="Verdana"/>
        <family val="2"/>
      </rPr>
      <t>updated 14/4/2023</t>
    </r>
    <r>
      <rPr>
        <sz val="10"/>
        <rFont val="Verdana"/>
        <family val="2"/>
      </rPr>
      <t xml:space="preserve"> </t>
    </r>
  </si>
  <si>
    <t xml:space="preserve">+1-562-708-4371 </t>
  </si>
  <si>
    <t>tuvimos que cancelar Matervini porque los pax llegan 9:25hs hoy mismo x cancelación de vuelos en USA</t>
  </si>
  <si>
    <t>Panos</t>
  </si>
  <si>
    <r>
      <t xml:space="preserve">11.30 Foster OK WA </t>
    </r>
    <r>
      <rPr>
        <sz val="8"/>
        <rFont val="Wingdings"/>
        <charset val="2"/>
      </rPr>
      <t>ü</t>
    </r>
  </si>
  <si>
    <r>
      <t xml:space="preserve">13.00 Caelum </t>
    </r>
    <r>
      <rPr>
        <sz val="8"/>
        <rFont val="Wingdings"/>
        <charset val="2"/>
      </rPr>
      <t>ü</t>
    </r>
  </si>
  <si>
    <r>
      <rPr>
        <b/>
        <sz val="8"/>
        <rFont val="Arial"/>
        <family val="2"/>
      </rPr>
      <t>10:30</t>
    </r>
    <r>
      <rPr>
        <sz val="8"/>
        <rFont val="Arial"/>
        <family val="2"/>
      </rPr>
      <t xml:space="preserve"> Bandini  </t>
    </r>
    <r>
      <rPr>
        <sz val="8"/>
        <rFont val="Wingdings"/>
        <charset val="2"/>
      </rPr>
      <t xml:space="preserve">ü </t>
    </r>
    <r>
      <rPr>
        <sz val="8"/>
        <rFont val="Arial"/>
        <family val="2"/>
      </rPr>
      <t>&gt; degu DELUXE</t>
    </r>
  </si>
  <si>
    <r>
      <rPr>
        <b/>
        <sz val="8"/>
        <rFont val="Arial"/>
        <family val="2"/>
      </rPr>
      <t>12:30</t>
    </r>
    <r>
      <rPr>
        <sz val="8"/>
        <rFont val="Arial"/>
        <family val="2"/>
      </rPr>
      <t xml:space="preserve"> Durigutti </t>
    </r>
    <r>
      <rPr>
        <sz val="8"/>
        <rFont val="Wingdings"/>
        <charset val="2"/>
      </rPr>
      <t>ü</t>
    </r>
    <r>
      <rPr>
        <sz val="8"/>
        <rFont val="Arial"/>
        <family val="2"/>
      </rPr>
      <t xml:space="preserve">  &gt; guía LIBERADO (agregar en el email de reconfirmación)</t>
    </r>
  </si>
  <si>
    <t>1 person's vegetarian/pescatarian</t>
  </si>
  <si>
    <t>222+518</t>
  </si>
  <si>
    <t>8:20 Majo, Claudio</t>
  </si>
  <si>
    <t>no estuvo tan contento con las bodegas</t>
  </si>
  <si>
    <t>Greek - viven en USA</t>
  </si>
  <si>
    <r>
      <t xml:space="preserve">10:00 Bianchi </t>
    </r>
    <r>
      <rPr>
        <sz val="8"/>
        <rFont val="Wingdings"/>
        <charset val="2"/>
      </rPr>
      <t xml:space="preserve">ü </t>
    </r>
    <r>
      <rPr>
        <sz val="8"/>
        <rFont val="Arial"/>
        <family val="2"/>
      </rPr>
      <t>&gt; Exp. Íconos</t>
    </r>
  </si>
  <si>
    <r>
      <t xml:space="preserve">12:00 Rolland </t>
    </r>
    <r>
      <rPr>
        <sz val="8"/>
        <rFont val="Wingdings"/>
        <charset val="2"/>
      </rPr>
      <t xml:space="preserve">ü </t>
    </r>
    <r>
      <rPr>
        <sz val="8"/>
        <rFont val="Arial"/>
        <family val="2"/>
      </rPr>
      <t>&gt; $64700 total incluyendo Camille 2011</t>
    </r>
  </si>
  <si>
    <r>
      <t xml:space="preserve">14:30 Diamandes </t>
    </r>
    <r>
      <rPr>
        <sz val="8"/>
        <rFont val="Wingdings"/>
        <charset val="2"/>
      </rPr>
      <t xml:space="preserve">ü </t>
    </r>
    <r>
      <rPr>
        <sz val="8"/>
        <rFont val="Arial"/>
        <family val="2"/>
      </rPr>
      <t>&gt; US$ 100pp</t>
    </r>
  </si>
  <si>
    <r>
      <t xml:space="preserve">10:00 Claroscuro OK WA </t>
    </r>
    <r>
      <rPr>
        <sz val="8"/>
        <rFont val="Wingdings"/>
        <charset val="2"/>
      </rPr>
      <t>ü</t>
    </r>
  </si>
  <si>
    <r>
      <t xml:space="preserve">14:30 Andeluna </t>
    </r>
    <r>
      <rPr>
        <sz val="8"/>
        <rFont val="Wingdings"/>
        <charset val="2"/>
      </rPr>
      <t xml:space="preserve">ü </t>
    </r>
    <r>
      <rPr>
        <sz val="8"/>
        <color rgb="FF0000FF"/>
        <rFont val="Arial"/>
        <family val="2"/>
      </rPr>
      <t/>
    </r>
  </si>
  <si>
    <t>compró vinos más caros en Bianchi pero nada le termina de gustar</t>
  </si>
  <si>
    <t>Conrod</t>
  </si>
  <si>
    <t>3 y-old</t>
  </si>
  <si>
    <t>6 y-old</t>
  </si>
  <si>
    <r>
      <t xml:space="preserve">11:00 Tempus WA </t>
    </r>
    <r>
      <rPr>
        <sz val="8"/>
        <rFont val="Wingdings"/>
        <charset val="2"/>
      </rPr>
      <t>ü</t>
    </r>
  </si>
  <si>
    <t>Tom Bonsaint</t>
  </si>
  <si>
    <t>Melanie Grace Gerald</t>
  </si>
  <si>
    <t>Sean Griffin</t>
  </si>
  <si>
    <t>Lera x2</t>
  </si>
  <si>
    <t>Patricias Mendocinas 844 - Apt 1</t>
  </si>
  <si>
    <t>Extra cost US$ 25</t>
  </si>
  <si>
    <r>
      <rPr>
        <b/>
        <sz val="10"/>
        <rFont val="Arial"/>
        <family val="2"/>
      </rPr>
      <t>Drop off</t>
    </r>
    <r>
      <rPr>
        <sz val="10"/>
        <rFont val="Arial"/>
        <family val="2"/>
      </rPr>
      <t xml:space="preserve"> at the airport</t>
    </r>
  </si>
  <si>
    <t>Nikita</t>
  </si>
  <si>
    <t>Ambas usarán LARGE BIKE</t>
  </si>
  <si>
    <t>3 y 6 años comen pasta, nuggets, pizza, chicken</t>
  </si>
  <si>
    <t>Vistalba/Martino/Decero/Zaina/Altus/Diamande/Silvana/Denise/Majo canceló NO</t>
  </si>
  <si>
    <t>9:05 Alessio, Claudio</t>
  </si>
  <si>
    <t>Joy Kelly x4</t>
  </si>
  <si>
    <t>Silvana/Denise/Chandon/Lagarde/Zonda/Cruzat/Matervini/AMP/Mendel/Caelum solo puede 13hs/Majo canceló NO</t>
  </si>
  <si>
    <t>Gerard Nat</t>
  </si>
  <si>
    <t>llevan sillita para niños</t>
  </si>
  <si>
    <r>
      <t xml:space="preserve">12:00 Decero picada </t>
    </r>
    <r>
      <rPr>
        <sz val="8"/>
        <rFont val="Wingdings"/>
        <charset val="2"/>
      </rPr>
      <t>ü</t>
    </r>
    <r>
      <rPr>
        <sz val="8"/>
        <rFont val="Arial"/>
        <family val="2"/>
      </rPr>
      <t xml:space="preserve"> &gt; pagué $27100</t>
    </r>
  </si>
  <si>
    <t>Menú infantil: hamburguesa o pasta</t>
  </si>
  <si>
    <t>Menú infantil: milanesa de ternera y papas fritas</t>
  </si>
  <si>
    <t>she's claoustrophobic - guardar 1 lugar en la primera línea de asientos</t>
  </si>
  <si>
    <t>Adriana Danowski x1</t>
  </si>
  <si>
    <t>Mendel/Denise/Piedra Negra/Monteviejo/Andeluna NO</t>
  </si>
  <si>
    <t>Anna Riessen</t>
  </si>
  <si>
    <t>Lauren Reynolds</t>
  </si>
  <si>
    <t>Ceric Keck (the vegetarian)</t>
  </si>
  <si>
    <t xml:space="preserve">8:40 Eze, Osqui </t>
  </si>
  <si>
    <t>48 bottles shipping</t>
  </si>
  <si>
    <t>Portal Plaza Suites (Necochea 661)</t>
  </si>
  <si>
    <r>
      <t xml:space="preserve">9:30 Cassone </t>
    </r>
    <r>
      <rPr>
        <sz val="8"/>
        <rFont val="Wingdings"/>
        <charset val="2"/>
      </rPr>
      <t xml:space="preserve">ü </t>
    </r>
    <r>
      <rPr>
        <sz val="8"/>
        <rFont val="Arial"/>
        <family val="2"/>
      </rPr>
      <t>&gt; enviar pago</t>
    </r>
  </si>
  <si>
    <r>
      <t xml:space="preserve">13:00 Caelum </t>
    </r>
    <r>
      <rPr>
        <sz val="8"/>
        <rFont val="Wingdings"/>
        <charset val="2"/>
      </rPr>
      <t>ü</t>
    </r>
    <r>
      <rPr>
        <sz val="8"/>
        <rFont val="Arial"/>
        <family val="2"/>
      </rPr>
      <t xml:space="preserve"> </t>
    </r>
  </si>
  <si>
    <t>8:30 Eze, Claudio</t>
  </si>
  <si>
    <t>Tim Barnes</t>
  </si>
  <si>
    <r>
      <t xml:space="preserve">9:30 Mendel </t>
    </r>
    <r>
      <rPr>
        <sz val="8"/>
        <rFont val="Wingdings"/>
        <charset val="2"/>
      </rPr>
      <t xml:space="preserve">ü </t>
    </r>
    <r>
      <rPr>
        <sz val="8"/>
        <rFont val="Arial"/>
        <family val="2"/>
      </rPr>
      <t>&gt; mandar $ para comprar un Semillón para Daniella Vallejo</t>
    </r>
  </si>
  <si>
    <r>
      <t xml:space="preserve">11:30 Foster OK WA </t>
    </r>
    <r>
      <rPr>
        <sz val="8"/>
        <rFont val="Wingdings"/>
        <charset val="2"/>
      </rPr>
      <t>ü</t>
    </r>
  </si>
  <si>
    <r>
      <t xml:space="preserve">Decero </t>
    </r>
    <r>
      <rPr>
        <sz val="8"/>
        <rFont val="Wingdings"/>
        <charset val="2"/>
      </rPr>
      <t xml:space="preserve">ü </t>
    </r>
  </si>
  <si>
    <t>153+357</t>
  </si>
  <si>
    <t>Allison Boardman</t>
  </si>
  <si>
    <t>ler.laurenreynolds@gmail.com</t>
  </si>
  <si>
    <r>
      <t xml:space="preserve">9:30 Cassone WA </t>
    </r>
    <r>
      <rPr>
        <sz val="8"/>
        <rFont val="Wingdings"/>
        <charset val="2"/>
      </rPr>
      <t>ü</t>
    </r>
  </si>
  <si>
    <r>
      <t xml:space="preserve">13:30/14 Decero  </t>
    </r>
    <r>
      <rPr>
        <sz val="8"/>
        <rFont val="Wingdings"/>
        <charset val="2"/>
      </rPr>
      <t>ü</t>
    </r>
  </si>
  <si>
    <t>Atamisque/Altus/Mendel/Denise/Piedra Negra/Monteviejo/Bianchi 10hs/Claroscuro NO</t>
  </si>
  <si>
    <t>8:20 Alessio, Osqui</t>
  </si>
  <si>
    <t>salió todo excelente - compraron vinos pero se lo llevan ellos</t>
  </si>
  <si>
    <t xml:space="preserve">Vine Chateau, Rio Grande 2340 </t>
  </si>
  <si>
    <t>Carl Nelson x2</t>
  </si>
  <si>
    <r>
      <t xml:space="preserve">12:00 Zaina OK WA </t>
    </r>
    <r>
      <rPr>
        <sz val="8"/>
        <rFont val="Wingdings"/>
        <charset val="2"/>
      </rPr>
      <t>ü</t>
    </r>
  </si>
  <si>
    <r>
      <t xml:space="preserve">Domaine Bousquet </t>
    </r>
    <r>
      <rPr>
        <sz val="8"/>
        <rFont val="Wingdings"/>
        <charset val="2"/>
      </rPr>
      <t>ü</t>
    </r>
    <r>
      <rPr>
        <sz val="8"/>
        <rFont val="Arial"/>
        <family val="2"/>
      </rPr>
      <t xml:space="preserve"> </t>
    </r>
  </si>
  <si>
    <t>Vistalba/Martino/Decero/Altus/Diamandes/Lagarde/Durigutti/Cruzat/Mendel/Clos de Chacras NO</t>
  </si>
  <si>
    <t>10:00 Gimenez Riili</t>
  </si>
  <si>
    <t>Zosia Nelson</t>
  </si>
  <si>
    <t>Van a esperar en la intersección de Río Grande y Río Blanco</t>
  </si>
  <si>
    <t xml:space="preserve">9:30 Caelum </t>
  </si>
  <si>
    <r>
      <t xml:space="preserve">10:00 Bianchi </t>
    </r>
    <r>
      <rPr>
        <sz val="8"/>
        <rFont val="Wingdings"/>
        <charset val="2"/>
      </rPr>
      <t xml:space="preserve">ü </t>
    </r>
    <r>
      <rPr>
        <b/>
        <sz val="8"/>
        <color rgb="FFFF0000"/>
        <rFont val="Arial"/>
        <family val="2"/>
      </rPr>
      <t>&gt; cancelamos porque uno de los pax no se sentía bien</t>
    </r>
  </si>
  <si>
    <t>8:15 Majo, Claudio</t>
  </si>
  <si>
    <t>Australian/UK</t>
  </si>
  <si>
    <t xml:space="preserve">11:30 Foster </t>
  </si>
  <si>
    <r>
      <t xml:space="preserve">10:00 Gimenez Riili OK WA </t>
    </r>
    <r>
      <rPr>
        <sz val="8"/>
        <rFont val="Wingdings"/>
        <charset val="2"/>
      </rPr>
      <t xml:space="preserve">ü </t>
    </r>
  </si>
  <si>
    <r>
      <t xml:space="preserve">12:00 Zaina  </t>
    </r>
    <r>
      <rPr>
        <sz val="8"/>
        <rFont val="Wingdings"/>
        <charset val="2"/>
      </rPr>
      <t xml:space="preserve">ü </t>
    </r>
    <r>
      <rPr>
        <sz val="8"/>
        <color rgb="FF0000FF"/>
        <rFont val="Arial"/>
        <family val="2"/>
      </rPr>
      <t/>
    </r>
  </si>
  <si>
    <r>
      <t xml:space="preserve">14:30 Piedra Infinita </t>
    </r>
    <r>
      <rPr>
        <sz val="8"/>
        <rFont val="Wingdings"/>
        <charset val="2"/>
      </rPr>
      <t>ü</t>
    </r>
    <r>
      <rPr>
        <b/>
        <sz val="8"/>
        <rFont val="Arial"/>
        <family val="2"/>
      </rPr>
      <t xml:space="preserve"> &gt; s/guía OPCIÓN 1</t>
    </r>
  </si>
  <si>
    <t xml:space="preserve">13:00 Matervini </t>
  </si>
  <si>
    <r>
      <t xml:space="preserve">14:30 Renacer </t>
    </r>
    <r>
      <rPr>
        <sz val="8"/>
        <rFont val="Wingdings"/>
        <charset val="2"/>
      </rPr>
      <t>ü</t>
    </r>
    <r>
      <rPr>
        <sz val="8"/>
        <rFont val="Arial"/>
        <family val="2"/>
      </rPr>
      <t xml:space="preserve"> &gt; NO LLEGAR TARDE </t>
    </r>
    <r>
      <rPr>
        <b/>
        <sz val="8"/>
        <rFont val="Arial"/>
        <family val="2"/>
      </rPr>
      <t xml:space="preserve">15HS </t>
    </r>
    <r>
      <rPr>
        <sz val="8"/>
        <rFont val="Arial"/>
        <family val="2"/>
      </rPr>
      <t xml:space="preserve">cierra cocina  </t>
    </r>
  </si>
  <si>
    <t>Vistalba/Altus/Diamandes/Monteviejo/Andeluna/Mendel/Alfa Crux NO</t>
  </si>
  <si>
    <t>Atamisque/Altus/Mendel/Bianchi canceló/Masi/Andeluna/Monteviejo/Lagarde/Alfa Crux/Domaine Bousquet NO</t>
  </si>
  <si>
    <t>Lisa Boehm x2</t>
  </si>
  <si>
    <t xml:space="preserve">Troy </t>
  </si>
  <si>
    <t>tlboehm@bis.midco.net</t>
  </si>
  <si>
    <t>Troy no come nada de pescado</t>
  </si>
  <si>
    <t>Pedro Molina 643 Nº2 - Cdad</t>
  </si>
  <si>
    <t>8:05 Alessio, Osqui</t>
  </si>
  <si>
    <t>21762.91+57152.09</t>
  </si>
  <si>
    <r>
      <t xml:space="preserve">Monteviejo </t>
    </r>
    <r>
      <rPr>
        <sz val="8"/>
        <rFont val="Wingdings"/>
        <charset val="2"/>
      </rPr>
      <t>ü</t>
    </r>
    <r>
      <rPr>
        <sz val="8"/>
        <color rgb="FFFF0000"/>
        <rFont val="Arial"/>
        <family val="2"/>
      </rPr>
      <t/>
    </r>
  </si>
  <si>
    <t>Alfa Crux</t>
  </si>
  <si>
    <t>Celmira Escudero (chef)
Nicolás (encargada de restaurante)</t>
  </si>
  <si>
    <t xml:space="preserve">turismo@bodegarenacer.com.ar
resto@bodegarenacer.com.ar
5244416/17 int 18 (fijo resto)
261 3166555 (resto)
</t>
  </si>
  <si>
    <t xml:space="preserve">Agustina Lolago
(Gerente Crux Cocina)
</t>
  </si>
  <si>
    <t>Lisa Boehm</t>
  </si>
  <si>
    <t>Greg Fitzerald</t>
  </si>
  <si>
    <r>
      <rPr>
        <b/>
        <sz val="10"/>
        <rFont val="Verdana"/>
        <family val="2"/>
      </rPr>
      <t>$6806.25pp final</t>
    </r>
    <r>
      <rPr>
        <b/>
        <sz val="10"/>
        <color rgb="FFFF0000"/>
        <rFont val="Verdana"/>
        <family val="2"/>
      </rPr>
      <t xml:space="preserve">
</t>
    </r>
    <r>
      <rPr>
        <i/>
        <sz val="10"/>
        <rFont val="Verdana"/>
        <family val="2"/>
      </rPr>
      <t>updated 1/5/2023</t>
    </r>
    <r>
      <rPr>
        <sz val="10"/>
        <rFont val="Verdana"/>
        <family val="2"/>
      </rPr>
      <t xml:space="preserve">
Degustación Reserva
*Poético CH
*Foster S.Vineyard Los Altepes MB
*Grandes Varietales 
*Enrique Foster Firmado o Mauricio Lorca Inspirado
</t>
    </r>
    <r>
      <rPr>
        <i/>
        <sz val="10"/>
        <rFont val="Verdana"/>
        <family val="2"/>
      </rPr>
      <t>+ crackers, quesos</t>
    </r>
    <r>
      <rPr>
        <sz val="10"/>
        <rFont val="Verdana"/>
        <family val="2"/>
      </rPr>
      <t xml:space="preserve">
</t>
    </r>
    <r>
      <rPr>
        <i/>
        <sz val="10"/>
        <rFont val="Verdana"/>
        <family val="2"/>
      </rPr>
      <t>updated 9/3/2023</t>
    </r>
  </si>
  <si>
    <t>22017.57+23016.22+30144.91</t>
  </si>
  <si>
    <t>9 de Julio 951, Apt. 15 - Ciudad</t>
  </si>
  <si>
    <t>1 person (hijo) is allergic to peanuts</t>
  </si>
  <si>
    <t>81887.58+231904.99</t>
  </si>
  <si>
    <t>Carlos Quieros</t>
  </si>
  <si>
    <t>Jason Lee</t>
  </si>
  <si>
    <t>Ray Schneider</t>
  </si>
  <si>
    <t>Renuka Gujral</t>
  </si>
  <si>
    <t>Amanda Petroff x2</t>
  </si>
  <si>
    <t>Matthew Slater x2</t>
  </si>
  <si>
    <t xml:space="preserve">M-PAYWAY </t>
  </si>
  <si>
    <t>they don't eat beef - fish, chicken, pork OK</t>
  </si>
  <si>
    <t>Gonzalo Cuervo
Gabriel (dueño)
Mónica (dueña)
Gabriel Jr.
Micaela (Encargada de Turismo)</t>
  </si>
  <si>
    <t>hospitality@familiablancowines.com.ar
mnajurieta@familiablancowines.com.ar (Mónica)
+54 9 2615417577 Cel Gonzalo
2615 59-6043 (Turismo)</t>
  </si>
  <si>
    <t>alolago@agostinowinegroup.com
cruxcocina@agostinowinegroup.com
2614 17-6897 (Agustina)
2614 67-1021 (Crux Cocina)</t>
  </si>
  <si>
    <r>
      <t xml:space="preserve">decero@decero.com
Carolina.cortinez@decero.com
2612 151271 (whatsapp)
2645937837 Caro (gerente)
</t>
    </r>
    <r>
      <rPr>
        <b/>
        <sz val="10"/>
        <rFont val="Verdana"/>
        <family val="2"/>
      </rPr>
      <t>PAGAR A DOS SEMANAS!
Viandas avisar con tiempo</t>
    </r>
  </si>
  <si>
    <t>8:20 Eze,Osqui</t>
  </si>
  <si>
    <t>Mendel/Monteviejo/ Alfa Crux/Decero/Renacer NO</t>
  </si>
  <si>
    <t>Palak Patel x2</t>
  </si>
  <si>
    <r>
      <rPr>
        <b/>
        <sz val="10"/>
        <rFont val="Verdana"/>
        <family val="2"/>
      </rPr>
      <t xml:space="preserve">$3500pp </t>
    </r>
    <r>
      <rPr>
        <sz val="10"/>
        <rFont val="Verdana"/>
        <family val="2"/>
      </rPr>
      <t xml:space="preserve">
</t>
    </r>
    <r>
      <rPr>
        <i/>
        <sz val="10"/>
        <rFont val="Verdana"/>
        <family val="2"/>
      </rPr>
      <t xml:space="preserve">updated 8/5/2023
</t>
    </r>
    <r>
      <rPr>
        <sz val="10"/>
        <rFont val="Verdana"/>
        <family val="2"/>
      </rPr>
      <t xml:space="preserve">Rosado de Malbec
Carmine Granata Pinot Noir 
Carmine Granata Cab Sauvignon
Carmine Granata Reserva PV
Carmine Granata Gran Reserva MB
</t>
    </r>
    <r>
      <rPr>
        <i/>
        <sz val="10"/>
        <rFont val="Verdana"/>
        <family val="2"/>
      </rPr>
      <t>+ tabla de quesos maridados
updated 19/9/2022</t>
    </r>
  </si>
  <si>
    <t>Damian McGee x1</t>
  </si>
  <si>
    <t>WA 13109904503</t>
  </si>
  <si>
    <r>
      <t xml:space="preserve">Andeluna  </t>
    </r>
    <r>
      <rPr>
        <sz val="8"/>
        <rFont val="Wingdings"/>
        <charset val="2"/>
      </rPr>
      <t>ü</t>
    </r>
  </si>
  <si>
    <r>
      <t xml:space="preserve">11:30 Matervini </t>
    </r>
    <r>
      <rPr>
        <sz val="8"/>
        <rFont val="Wingdings"/>
        <charset val="2"/>
      </rPr>
      <t>ü</t>
    </r>
    <r>
      <rPr>
        <sz val="8"/>
        <color rgb="FF0000FF"/>
        <rFont val="Arial"/>
        <family val="2"/>
      </rPr>
      <t/>
    </r>
  </si>
  <si>
    <r>
      <t xml:space="preserve">Carolina Cortinez (gerente)
Macarena 
(resp admin + rvas)
</t>
    </r>
    <r>
      <rPr>
        <b/>
        <sz val="10"/>
        <color rgb="FFFF0000"/>
        <rFont val="Verdana"/>
        <family val="2"/>
      </rPr>
      <t>guía al 50% liberado a partir de 4 pax &gt; almuerzo o picada</t>
    </r>
  </si>
  <si>
    <t>Rory Spickett x1</t>
  </si>
  <si>
    <r>
      <rPr>
        <b/>
        <sz val="10"/>
        <rFont val="Verdana"/>
        <family val="2"/>
      </rPr>
      <t xml:space="preserve">$3500 pp 
</t>
    </r>
    <r>
      <rPr>
        <i/>
        <sz val="10"/>
        <rFont val="Verdana"/>
        <family val="2"/>
      </rPr>
      <t>updated 1/5/2023 - Julio'23</t>
    </r>
    <r>
      <rPr>
        <sz val="10"/>
        <rFont val="Verdana"/>
        <family val="2"/>
      </rPr>
      <t xml:space="preserve">
Vino de Bienvenida &gt; Serbal VI 2021
Serbal CF 
Philippe Caraguel Extra Brut 
Catalpa PN 
Atamisque CS                        Atamisque Assemblage 2017
</t>
    </r>
    <r>
      <rPr>
        <i/>
        <sz val="10"/>
        <rFont val="Verdana"/>
        <family val="2"/>
      </rPr>
      <t>updated 1/5/2023</t>
    </r>
  </si>
  <si>
    <r>
      <rPr>
        <sz val="8"/>
        <rFont val="Arial"/>
        <family val="2"/>
      </rPr>
      <t xml:space="preserve">13:00 Caelum </t>
    </r>
    <r>
      <rPr>
        <sz val="8"/>
        <rFont val="Wingdings"/>
        <charset val="2"/>
      </rPr>
      <t>ü</t>
    </r>
    <r>
      <rPr>
        <b/>
        <sz val="8"/>
        <rFont val="Arial"/>
        <family val="2"/>
      </rPr>
      <t>&gt;&gt;&gt; TRAER VINOS</t>
    </r>
  </si>
  <si>
    <t>Diane Goldenberg-Hart</t>
  </si>
  <si>
    <t>Eugene Kuo</t>
  </si>
  <si>
    <t>Brandon Long</t>
  </si>
  <si>
    <t>Vistalba/Martino/Decero/Altus/Diamandes/Alessio/Renacer/Claroscuro NO</t>
  </si>
  <si>
    <t>Lagarde (Fogón)/Durigutti/Mendel NO</t>
  </si>
  <si>
    <r>
      <t xml:space="preserve">Decero SIN UPGRADE </t>
    </r>
    <r>
      <rPr>
        <sz val="8"/>
        <rFont val="Wingdings"/>
        <charset val="2"/>
      </rPr>
      <t>ü</t>
    </r>
  </si>
  <si>
    <t>Damian McGee</t>
  </si>
  <si>
    <t>Graham Farebrother x2</t>
  </si>
  <si>
    <t xml:space="preserve">Alfa Crux </t>
  </si>
  <si>
    <t xml:space="preserve">12:00 Rolland </t>
  </si>
  <si>
    <t>Silia Otaola</t>
  </si>
  <si>
    <t xml:space="preserve">Tenemos el mail de ambos </t>
  </si>
  <si>
    <t xml:space="preserve">10:00 Zaina </t>
  </si>
  <si>
    <t>8:10 Eze, Claudio</t>
  </si>
  <si>
    <t>Michele</t>
  </si>
  <si>
    <r>
      <t xml:space="preserve">11:30 Foster </t>
    </r>
    <r>
      <rPr>
        <sz val="8"/>
        <rFont val="Wingdings"/>
        <charset val="2"/>
      </rPr>
      <t>ü</t>
    </r>
  </si>
  <si>
    <t>Both 12 bottles shipping</t>
  </si>
  <si>
    <t>8:45 Gera, Claudio</t>
  </si>
  <si>
    <r>
      <rPr>
        <b/>
        <sz val="10"/>
        <rFont val="Verdana"/>
        <family val="2"/>
      </rPr>
      <t>$9500pp
+ $56000 Camille</t>
    </r>
    <r>
      <rPr>
        <sz val="10"/>
        <rFont val="Verdana"/>
        <family val="2"/>
      </rPr>
      <t xml:space="preserve">
</t>
    </r>
    <r>
      <rPr>
        <i/>
        <sz val="10"/>
        <rFont val="Verdana"/>
        <family val="2"/>
      </rPr>
      <t>updated 5/5/2023</t>
    </r>
    <r>
      <rPr>
        <sz val="10"/>
        <rFont val="Verdana"/>
        <family val="2"/>
      </rPr>
      <t xml:space="preserve">
4 vinos Mariflor y Val de Flores
+ botella de Camille 20</t>
    </r>
    <r>
      <rPr>
        <b/>
        <sz val="10"/>
        <rFont val="Verdana"/>
        <family val="2"/>
      </rPr>
      <t>12</t>
    </r>
    <r>
      <rPr>
        <sz val="10"/>
        <rFont val="Verdana"/>
        <family val="2"/>
      </rPr>
      <t xml:space="preserve">
</t>
    </r>
    <r>
      <rPr>
        <i/>
        <sz val="10"/>
        <rFont val="Verdana"/>
        <family val="2"/>
      </rPr>
      <t>+ acompañamientos (sin cargo WA)
updated 8/2/2023</t>
    </r>
  </si>
  <si>
    <t>quedan a pagar US$ 11.6</t>
  </si>
  <si>
    <t xml:space="preserve">Alessio </t>
  </si>
  <si>
    <t>pagada 9/5/23</t>
  </si>
  <si>
    <t>One person is allergic to gluten</t>
  </si>
  <si>
    <r>
      <t>M-PAYWAY</t>
    </r>
    <r>
      <rPr>
        <b/>
        <sz val="10"/>
        <color rgb="FFFF0000"/>
        <rFont val="Arial"/>
        <family val="2"/>
      </rPr>
      <t xml:space="preserve"> </t>
    </r>
  </si>
  <si>
    <t>Carolina Cardoso</t>
  </si>
  <si>
    <t>9:00 Eze, Claudio</t>
  </si>
  <si>
    <r>
      <t xml:space="preserve">10:00 Tempus </t>
    </r>
    <r>
      <rPr>
        <sz val="8"/>
        <rFont val="Wingdings"/>
        <charset val="2"/>
      </rPr>
      <t>ü</t>
    </r>
  </si>
  <si>
    <r>
      <t xml:space="preserve">12:00 Cassone </t>
    </r>
    <r>
      <rPr>
        <sz val="8"/>
        <rFont val="Wingdings"/>
        <charset val="2"/>
      </rPr>
      <t xml:space="preserve">ü </t>
    </r>
    <r>
      <rPr>
        <b/>
        <sz val="8"/>
        <rFont val="Arial"/>
        <family val="2"/>
      </rPr>
      <t>&gt; PAGAR!</t>
    </r>
  </si>
  <si>
    <r>
      <t xml:space="preserve">Zonda  </t>
    </r>
    <r>
      <rPr>
        <sz val="8"/>
        <rFont val="Wingdings"/>
        <charset val="2"/>
      </rPr>
      <t>ü</t>
    </r>
  </si>
  <si>
    <t>Atamisque/Altus/Mendel/Lagarde (Fogón)/Alessio/Monteviejo/Zaina/Rolland NO</t>
  </si>
  <si>
    <t>Mendel/Lagarde (Fogón)/Alessio/Rolland/ Zonda NO</t>
  </si>
  <si>
    <t>Atamisque/Bianchi/Altus/Mendel/Zaina NO</t>
  </si>
  <si>
    <t>Graham Farebrother</t>
  </si>
  <si>
    <t>Alessio Mastrapasqua</t>
  </si>
  <si>
    <t>DNI: 93774512</t>
  </si>
  <si>
    <t>María José Ayala</t>
  </si>
  <si>
    <t>DNI: 43485172</t>
  </si>
  <si>
    <t xml:space="preserve">Gerardo Tisera </t>
  </si>
  <si>
    <t>DNI: 29974622</t>
  </si>
  <si>
    <t>DNI: 32627978</t>
  </si>
  <si>
    <t>Ezequiel Aloisi</t>
  </si>
  <si>
    <r>
      <t xml:space="preserve">13:00  Caelum </t>
    </r>
    <r>
      <rPr>
        <sz val="8"/>
        <rFont val="Wingdings"/>
        <charset val="2"/>
      </rPr>
      <t>ü</t>
    </r>
  </si>
  <si>
    <t>Pamela Arnold x2</t>
  </si>
  <si>
    <r>
      <t xml:space="preserve">12:00 Claroscuro </t>
    </r>
    <r>
      <rPr>
        <sz val="8"/>
        <rFont val="Wingdings"/>
        <charset val="2"/>
      </rPr>
      <t>ü</t>
    </r>
  </si>
  <si>
    <t>Claudio Moreno</t>
  </si>
  <si>
    <t>DNI:24740190</t>
  </si>
  <si>
    <t>Alessio/ Decero/Atamisque NO</t>
  </si>
  <si>
    <t>Isaac Bales</t>
  </si>
  <si>
    <t>Atamisque/Altus/Mendel/Masi/Domaine (visita/almuerzo)/Andeluna/Denise/Monteviejo NO</t>
  </si>
  <si>
    <t>NO AGREGAR MAS PAX</t>
  </si>
  <si>
    <t>Stephanie Pals x2</t>
  </si>
  <si>
    <t>Paseo Sarmiento 240</t>
  </si>
  <si>
    <t>8:35 Majo, Claudio</t>
  </si>
  <si>
    <t>Claire Louise Pals</t>
  </si>
  <si>
    <t>Atamisque/Altus/Mendel/Zaina/Rolland NO</t>
  </si>
  <si>
    <r>
      <rPr>
        <b/>
        <sz val="10"/>
        <color theme="1"/>
        <rFont val="Verdana"/>
        <family val="2"/>
      </rPr>
      <t xml:space="preserve">$14000 pp
</t>
    </r>
    <r>
      <rPr>
        <i/>
        <sz val="10"/>
        <color theme="1"/>
        <rFont val="Verdana"/>
        <family val="2"/>
      </rPr>
      <t xml:space="preserve">updated 1/6/2023
</t>
    </r>
    <r>
      <rPr>
        <b/>
        <sz val="10"/>
        <color theme="1"/>
        <rFont val="Verdana"/>
        <family val="2"/>
      </rPr>
      <t xml:space="preserve">Owner Session: </t>
    </r>
    <r>
      <rPr>
        <sz val="10"/>
        <color theme="1"/>
        <rFont val="Verdana"/>
        <family val="2"/>
      </rPr>
      <t>charla c/dueño</t>
    </r>
    <r>
      <rPr>
        <b/>
        <sz val="10"/>
        <color theme="1"/>
        <rFont val="Verdana"/>
        <family val="2"/>
      </rPr>
      <t xml:space="preserve">
</t>
    </r>
    <r>
      <rPr>
        <sz val="10"/>
        <color theme="1"/>
        <rFont val="Verdana"/>
        <family val="2"/>
      </rPr>
      <t>Degustación de barrica
Ediciones especiales
Vinos de Biblioteca Familiar
(5 vinos en total)
+ maridaje</t>
    </r>
    <r>
      <rPr>
        <i/>
        <sz val="10"/>
        <color theme="1"/>
        <rFont val="Verdana"/>
        <family val="2"/>
      </rPr>
      <t xml:space="preserve">
updated 2/5/2023</t>
    </r>
    <r>
      <rPr>
        <i/>
        <sz val="10"/>
        <color rgb="FFFF0000"/>
        <rFont val="Verdana"/>
        <family val="2"/>
      </rPr>
      <t xml:space="preserve">
</t>
    </r>
  </si>
  <si>
    <t>Mendel/Alessio/Salentein/Pulenta/Denise/Eze/Matervini NO</t>
  </si>
  <si>
    <t>Amelia Barry x2</t>
  </si>
  <si>
    <t>Raj Deans</t>
  </si>
  <si>
    <t>Casa Agostino</t>
  </si>
  <si>
    <t>7:15 Majo, Claudio</t>
  </si>
  <si>
    <r>
      <rPr>
        <b/>
        <sz val="10"/>
        <rFont val="Verdana"/>
        <family val="2"/>
      </rPr>
      <t>$7500pp</t>
    </r>
    <r>
      <rPr>
        <sz val="10"/>
        <rFont val="Verdana"/>
        <family val="2"/>
      </rPr>
      <t xml:space="preserve"> de 1 a 3 pax 
</t>
    </r>
    <r>
      <rPr>
        <b/>
        <sz val="10"/>
        <rFont val="Verdana"/>
        <family val="2"/>
      </rPr>
      <t>$6200pp</t>
    </r>
    <r>
      <rPr>
        <sz val="10"/>
        <rFont val="Verdana"/>
        <family val="2"/>
      </rPr>
      <t xml:space="preserve"> de 4 a 7
</t>
    </r>
    <r>
      <rPr>
        <i/>
        <sz val="10"/>
        <rFont val="Verdana"/>
        <family val="2"/>
      </rPr>
      <t>updated 1/06/2023</t>
    </r>
    <r>
      <rPr>
        <sz val="10"/>
        <rFont val="Verdana"/>
        <family val="2"/>
      </rPr>
      <t xml:space="preserve">
Vuela Pinot Gris Rosado 
Arroyo Grande Jackot Friulano (Tockaij)
Arroyo grande Malbec Sin Sulfitos (Malbec-Cot)
Gran Lurton Corte Argentino (CS-CF-MB)
</t>
    </r>
    <r>
      <rPr>
        <i/>
        <sz val="10"/>
        <rFont val="Verdana"/>
        <family val="2"/>
      </rPr>
      <t>+crackers
updated 16/02/2022</t>
    </r>
  </si>
  <si>
    <t xml:space="preserve">10:00 Bianchi </t>
  </si>
  <si>
    <t>Tracy Mann x2</t>
  </si>
  <si>
    <t>Vistalba/Altus/Diamandes/Monteviejo/Andeluna/Denise NO</t>
  </si>
  <si>
    <t>Barry Plotkin x2</t>
  </si>
  <si>
    <t>Mendel/ Alessio/Atamisque/Domaine/Andeluna/Monteviejo NO</t>
  </si>
  <si>
    <t>Emma Nabben x2</t>
  </si>
  <si>
    <t>Wout Nijkamp</t>
  </si>
  <si>
    <t>emmanabben27@gmail.com</t>
  </si>
  <si>
    <t>She doesn't prefer pork / iti sent - pays balance in cash</t>
  </si>
  <si>
    <t xml:space="preserve">Rivadavia 671 </t>
  </si>
  <si>
    <t>Mayur Patel</t>
  </si>
  <si>
    <r>
      <t xml:space="preserve">12:00 Domaine Bousquet </t>
    </r>
    <r>
      <rPr>
        <sz val="8"/>
        <rFont val="Wingdings"/>
        <charset val="2"/>
      </rPr>
      <t>ü</t>
    </r>
    <r>
      <rPr>
        <sz val="8"/>
        <rFont val="Arial"/>
        <family val="2"/>
      </rPr>
      <t xml:space="preserve"> &gt; </t>
    </r>
    <r>
      <rPr>
        <b/>
        <sz val="8"/>
        <rFont val="Arial"/>
        <family val="2"/>
      </rPr>
      <t>compartida</t>
    </r>
    <r>
      <rPr>
        <sz val="8"/>
        <rFont val="Arial"/>
        <family val="2"/>
      </rPr>
      <t xml:space="preserve"> </t>
    </r>
  </si>
  <si>
    <r>
      <t xml:space="preserve">14:30 Andeluna </t>
    </r>
    <r>
      <rPr>
        <sz val="8"/>
        <rFont val="Wingdings"/>
        <charset val="2"/>
      </rPr>
      <t>ü</t>
    </r>
    <r>
      <rPr>
        <sz val="8"/>
        <color rgb="FFFF0000"/>
        <rFont val="Arial"/>
        <family val="2"/>
      </rPr>
      <t/>
    </r>
  </si>
  <si>
    <t>Lars Geerlings x5</t>
  </si>
  <si>
    <t>Riess Shafique x2</t>
  </si>
  <si>
    <t>Jack Cregg</t>
  </si>
  <si>
    <t>Briana Neidig 2</t>
  </si>
  <si>
    <t>Claudio Roman</t>
  </si>
  <si>
    <t>Pascual Segura 1950 6, Godoy Cruz</t>
  </si>
  <si>
    <t>Katie Robson</t>
  </si>
  <si>
    <t>8:35 Majo, Osqui</t>
  </si>
  <si>
    <r>
      <t xml:space="preserve">9:30 Matervini </t>
    </r>
    <r>
      <rPr>
        <sz val="8"/>
        <rFont val="Wingdings"/>
        <charset val="2"/>
      </rPr>
      <t>ü</t>
    </r>
  </si>
  <si>
    <r>
      <t xml:space="preserve">Decero </t>
    </r>
    <r>
      <rPr>
        <sz val="8"/>
        <rFont val="Wingdings"/>
        <charset val="2"/>
      </rPr>
      <t xml:space="preserve">ü </t>
    </r>
    <r>
      <rPr>
        <sz val="8"/>
        <color rgb="FF0000FF"/>
        <rFont val="Arial"/>
        <family val="2"/>
      </rPr>
      <t/>
    </r>
  </si>
  <si>
    <t>Alfa Crux &gt; 5 pax + guía total</t>
  </si>
  <si>
    <t>87591.02+219127.6</t>
  </si>
  <si>
    <t xml:space="preserve">8:00 Alessio, Claudio </t>
  </si>
  <si>
    <t>8:15 Silvana, Claudio</t>
  </si>
  <si>
    <t xml:space="preserve">10:00 Gimenez Riili OK WA </t>
  </si>
  <si>
    <t>Morón 20 - primer piso</t>
  </si>
  <si>
    <t>Lotte Geerlings</t>
  </si>
  <si>
    <t>Roland Geerlings</t>
  </si>
  <si>
    <t>Tjeed Miltenburg</t>
  </si>
  <si>
    <t>Dutch</t>
  </si>
  <si>
    <t>btw San Martín y San Juan</t>
  </si>
  <si>
    <r>
      <t xml:space="preserve">Alfa Crux solo </t>
    </r>
    <r>
      <rPr>
        <b/>
        <sz val="8"/>
        <rFont val="Arial"/>
        <family val="2"/>
      </rPr>
      <t>2 pax + guía</t>
    </r>
    <r>
      <rPr>
        <sz val="8"/>
        <rFont val="Arial"/>
        <family val="2"/>
      </rPr>
      <t xml:space="preserve"> </t>
    </r>
    <r>
      <rPr>
        <sz val="8"/>
        <rFont val="Wingdings"/>
        <charset val="2"/>
      </rPr>
      <t>ü</t>
    </r>
  </si>
  <si>
    <t>8:15 Eze, Claudio</t>
  </si>
  <si>
    <t>Pamela Arnold</t>
  </si>
  <si>
    <t>No les gustó Zaina</t>
  </si>
  <si>
    <t>No les gustó Decero</t>
  </si>
  <si>
    <t>HABLAR CON GUILLERMO!!!</t>
  </si>
  <si>
    <t>Foster: llegaron y estaba todo apagado, los atendió la comercial y después un chico que no le puso onda, la presencia no era óptima y la descripción de los vinos tampoco</t>
  </si>
  <si>
    <t>Zaina/Monteviejo NO</t>
  </si>
  <si>
    <t>Stephen Mann</t>
  </si>
  <si>
    <t>Ekaterina Gavrilina x2</t>
  </si>
  <si>
    <t xml:space="preserve">experienced wine tasters </t>
  </si>
  <si>
    <t xml:space="preserve">12:00 Piedra Negra </t>
  </si>
  <si>
    <t>François Marchildon</t>
  </si>
  <si>
    <r>
      <t xml:space="preserve">11:30 Matervini </t>
    </r>
    <r>
      <rPr>
        <sz val="8"/>
        <rFont val="Wingdings"/>
        <charset val="2"/>
      </rPr>
      <t xml:space="preserve">ü </t>
    </r>
    <r>
      <rPr>
        <sz val="8"/>
        <color rgb="FF0000FF"/>
        <rFont val="Arial"/>
        <family val="2"/>
      </rPr>
      <t/>
    </r>
  </si>
  <si>
    <t>Eze/Majo/Tempus NO</t>
  </si>
  <si>
    <t>Eziquiel Filho x2</t>
  </si>
  <si>
    <t>Maria Elena Pereira</t>
  </si>
  <si>
    <t>Hotel Premium Tower Suites</t>
  </si>
  <si>
    <t>Cuando el guía esté yendo a buscarlos avisarle al pax por WA</t>
  </si>
  <si>
    <t>Tarifas Junio - Julio 2023</t>
  </si>
  <si>
    <t>Luján o Maipú 3 bodegas</t>
  </si>
  <si>
    <t>Uco corto</t>
  </si>
  <si>
    <t>Uco largo</t>
  </si>
  <si>
    <t>Deluxe (Maipú y Luján)</t>
  </si>
  <si>
    <t>1/2 dia hasta las 13hs</t>
  </si>
  <si>
    <t>Valle de Uco - bodegas Luján - Valle de Uco</t>
  </si>
  <si>
    <t>Tour Luján o Maipú con aero</t>
  </si>
  <si>
    <t>Terminal - hotel Chacras - terminal</t>
  </si>
  <si>
    <t>Terminal - hotel Maipú - terminal</t>
  </si>
  <si>
    <t>Centro/Terminal - Ancón/Atamisque</t>
  </si>
  <si>
    <t xml:space="preserve">8:25 Gera, Claudio </t>
  </si>
  <si>
    <t>Ella no come pescado, cordero, cebolla ni lácteos</t>
  </si>
  <si>
    <t>BRASIL</t>
  </si>
  <si>
    <r>
      <t xml:space="preserve">9:15 AMP OK WA </t>
    </r>
    <r>
      <rPr>
        <sz val="8"/>
        <rFont val="Wingdings"/>
        <charset val="2"/>
      </rPr>
      <t>ü</t>
    </r>
  </si>
  <si>
    <r>
      <rPr>
        <b/>
        <sz val="10"/>
        <rFont val="Verdana"/>
        <family val="2"/>
      </rPr>
      <t xml:space="preserve">$28300 pp Junio - Julio
</t>
    </r>
    <r>
      <rPr>
        <i/>
        <sz val="10"/>
        <rFont val="Verdana"/>
        <family val="2"/>
      </rPr>
      <t>updated 1/06/2023</t>
    </r>
    <r>
      <rPr>
        <sz val="10"/>
        <rFont val="Verdana"/>
        <family val="2"/>
      </rPr>
      <t xml:space="preserve">
Decero Mini Ed. CF 2020
Decero Signature MB 2018
Decero Amano 2018
Decero Mini Ed. Rosé 2022
Decero Mini Ed. Petit Verdot 2019
</t>
    </r>
    <r>
      <rPr>
        <i/>
        <sz val="10"/>
        <rFont val="Verdana"/>
        <family val="2"/>
      </rPr>
      <t>updated 1/6/2023</t>
    </r>
  </si>
  <si>
    <r>
      <rPr>
        <b/>
        <sz val="10"/>
        <color rgb="FFFF0000"/>
        <rFont val="Verdana"/>
        <family val="2"/>
      </rPr>
      <t>$19339pp + IVA (aprox $23400pp)</t>
    </r>
    <r>
      <rPr>
        <b/>
        <sz val="10"/>
        <rFont val="Verdana"/>
        <family val="2"/>
      </rPr>
      <t xml:space="preserve">
</t>
    </r>
    <r>
      <rPr>
        <i/>
        <sz val="10"/>
        <rFont val="Verdana"/>
        <family val="2"/>
      </rPr>
      <t>updated 14/09/2022</t>
    </r>
    <r>
      <rPr>
        <b/>
        <u/>
        <sz val="10"/>
        <rFont val="Verdana"/>
        <family val="2"/>
      </rPr>
      <t xml:space="preserve">
Menú MB
</t>
    </r>
    <r>
      <rPr>
        <sz val="10"/>
        <rFont val="Verdana"/>
        <family val="2"/>
      </rPr>
      <t xml:space="preserve">3 Malbec de diferentes añadas
Decero Amano
The Owl &amp; the Dust Devil
</t>
    </r>
    <r>
      <rPr>
        <b/>
        <u/>
        <sz val="10"/>
        <rFont val="Verdana"/>
        <family val="2"/>
      </rPr>
      <t>Picada c/ degustación</t>
    </r>
    <r>
      <rPr>
        <b/>
        <sz val="10"/>
        <rFont val="Verdana"/>
        <family val="2"/>
      </rPr>
      <t xml:space="preserve"> - </t>
    </r>
    <r>
      <rPr>
        <b/>
        <sz val="10"/>
        <color rgb="FFFF0000"/>
        <rFont val="Verdana"/>
        <family val="2"/>
      </rPr>
      <t xml:space="preserve"> 
</t>
    </r>
    <r>
      <rPr>
        <b/>
        <sz val="10"/>
        <rFont val="Verdana"/>
        <family val="2"/>
      </rPr>
      <t xml:space="preserve">$10200 pp Jun - Jul
</t>
    </r>
    <r>
      <rPr>
        <i/>
        <sz val="10"/>
        <rFont val="Verdana"/>
        <family val="2"/>
      </rPr>
      <t xml:space="preserve">updated 1/06/2023
</t>
    </r>
    <r>
      <rPr>
        <sz val="10"/>
        <rFont val="Verdana"/>
        <family val="2"/>
      </rPr>
      <t xml:space="preserve">Decero MB
Decero CS
Decero Syrah
The Owl &amp; the Devil Dust Icon Blend 
+ selección de fiambres, aceitunas, frutos secos, pan casero, café y alfajor
</t>
    </r>
    <r>
      <rPr>
        <i/>
        <sz val="10"/>
        <rFont val="Verdana"/>
        <family val="2"/>
      </rPr>
      <t xml:space="preserve">updated 1/10/2022
</t>
    </r>
    <r>
      <rPr>
        <b/>
        <sz val="10"/>
        <rFont val="Verdana"/>
        <family val="2"/>
      </rPr>
      <t xml:space="preserve"> </t>
    </r>
    <r>
      <rPr>
        <b/>
        <u/>
        <sz val="10"/>
        <rFont val="Verdana"/>
        <family val="2"/>
      </rPr>
      <t xml:space="preserve">
</t>
    </r>
    <r>
      <rPr>
        <sz val="10"/>
        <rFont val="Verdana"/>
        <family val="2"/>
      </rPr>
      <t xml:space="preserve">
</t>
    </r>
  </si>
  <si>
    <r>
      <rPr>
        <b/>
        <sz val="10"/>
        <rFont val="Verdana"/>
        <family val="2"/>
      </rPr>
      <t xml:space="preserve">$19800 pp Junio - Julio
</t>
    </r>
    <r>
      <rPr>
        <i/>
        <sz val="10"/>
        <rFont val="Verdana"/>
        <family val="2"/>
      </rPr>
      <t xml:space="preserve">updated 1/06/2023
</t>
    </r>
    <r>
      <rPr>
        <i/>
        <u/>
        <sz val="10"/>
        <rFont val="Verdana"/>
        <family val="2"/>
      </rPr>
      <t xml:space="preserve">Menú 5 pasos </t>
    </r>
    <r>
      <rPr>
        <sz val="10"/>
        <rFont val="Verdana"/>
        <family val="2"/>
      </rPr>
      <t xml:space="preserve">
Decero CS 2019
Decero MB 2019
The Owl &amp; the Dust Devil BL 2019
Decero Syrah 2020
Decero Mini Ed. Petit Verdot 2019
</t>
    </r>
    <r>
      <rPr>
        <i/>
        <sz val="10"/>
        <rFont val="Verdana"/>
        <family val="2"/>
      </rPr>
      <t xml:space="preserve">updated 1/6/2023
</t>
    </r>
    <r>
      <rPr>
        <b/>
        <sz val="10"/>
        <rFont val="Verdana"/>
        <family val="2"/>
      </rPr>
      <t>Menú infantil: $ 8900pp
menú s/vino: $ 15000pp Abril -Mayo</t>
    </r>
  </si>
  <si>
    <r>
      <rPr>
        <b/>
        <sz val="10"/>
        <color theme="1"/>
        <rFont val="Verdana"/>
        <family val="2"/>
      </rPr>
      <t>$23800 Junio - Julio</t>
    </r>
    <r>
      <rPr>
        <b/>
        <sz val="10"/>
        <rFont val="Verdana"/>
        <family val="2"/>
      </rPr>
      <t xml:space="preserve">
</t>
    </r>
    <r>
      <rPr>
        <i/>
        <sz val="10"/>
        <rFont val="Verdana"/>
        <family val="2"/>
      </rPr>
      <t>updated 1/06/2023</t>
    </r>
    <r>
      <rPr>
        <sz val="10"/>
        <color rgb="FFFF0000"/>
        <rFont val="Verdana"/>
        <family val="2"/>
      </rPr>
      <t xml:space="preserve">
</t>
    </r>
    <r>
      <rPr>
        <sz val="10"/>
        <rFont val="Verdana"/>
        <family val="2"/>
      </rPr>
      <t xml:space="preserve">Lagarde Goes Pink Rosé
Guarda MB DOC
Lagarde Lungo Extra Brut
</t>
    </r>
    <r>
      <rPr>
        <i/>
        <sz val="10"/>
        <rFont val="Verdana"/>
        <family val="2"/>
      </rPr>
      <t>updated 1/04/2023</t>
    </r>
    <r>
      <rPr>
        <sz val="10"/>
        <color rgb="FFFF0000"/>
        <rFont val="Verdana"/>
        <family val="2"/>
      </rPr>
      <t xml:space="preserve">
</t>
    </r>
    <r>
      <rPr>
        <i/>
        <sz val="10"/>
        <rFont val="Verdana"/>
        <family val="2"/>
      </rPr>
      <t xml:space="preserve">
</t>
    </r>
    <r>
      <rPr>
        <b/>
        <sz val="10"/>
        <rFont val="Verdana"/>
        <family val="2"/>
      </rPr>
      <t>Menú infantil $6000</t>
    </r>
    <r>
      <rPr>
        <i/>
        <sz val="10"/>
        <rFont val="Verdana"/>
        <family val="2"/>
      </rPr>
      <t xml:space="preserve">
</t>
    </r>
    <r>
      <rPr>
        <b/>
        <sz val="10"/>
        <color rgb="FFFF0000"/>
        <rFont val="Verdana"/>
        <family val="2"/>
      </rPr>
      <t>guía siempre liberado en los dos restaurantes
menú s/vino -10%</t>
    </r>
    <r>
      <rPr>
        <b/>
        <i/>
        <sz val="10"/>
        <rFont val="Verdana"/>
        <family val="2"/>
      </rPr>
      <t xml:space="preserve">
</t>
    </r>
  </si>
  <si>
    <t>89883.14+326358.63</t>
  </si>
  <si>
    <t>She doesn't prefer pork - iti sent</t>
  </si>
  <si>
    <t xml:space="preserve">10:00 Claroscuro </t>
  </si>
  <si>
    <t xml:space="preserve">Andeluna </t>
  </si>
  <si>
    <t>Andeluna/Cruzat 11:30hs NO</t>
  </si>
  <si>
    <t>Andeluna/Cruzat 11:30hs/Chandon 9:30hs NO</t>
  </si>
  <si>
    <t>Luján 3 bodegas</t>
  </si>
  <si>
    <t>Brad Law x2</t>
  </si>
  <si>
    <t>Uno de ellos prefiere los espumantes</t>
  </si>
  <si>
    <r>
      <t xml:space="preserve">12:00 Piedra Negra </t>
    </r>
    <r>
      <rPr>
        <sz val="8"/>
        <rFont val="Wingdings"/>
        <charset val="2"/>
      </rPr>
      <t xml:space="preserve">ü </t>
    </r>
    <r>
      <rPr>
        <sz val="8"/>
        <rFont val="Arial"/>
        <family val="2"/>
      </rPr>
      <t>&gt; 6500/5500pp</t>
    </r>
  </si>
  <si>
    <t>David Cheshire x2</t>
  </si>
  <si>
    <t xml:space="preserve">V-PAYWAY </t>
  </si>
  <si>
    <t>51530.31+120598.56</t>
  </si>
  <si>
    <t>Santiago Garcia</t>
  </si>
  <si>
    <t xml:space="preserve">Rodney Lynn Shields </t>
  </si>
  <si>
    <t>Erin Lynn Shields x3</t>
  </si>
  <si>
    <t>Santiago es argentino</t>
  </si>
  <si>
    <t>Gral. Espejo 509 - 2 C</t>
  </si>
  <si>
    <t>Victor Delhez 5858 - Chacras de Coria</t>
  </si>
  <si>
    <t>Mary Brownfield</t>
  </si>
  <si>
    <t xml:space="preserve">Diplomatic </t>
  </si>
  <si>
    <t>Nora Hagmeyer x1</t>
  </si>
  <si>
    <t>Sale desde la oficina</t>
  </si>
  <si>
    <t xml:space="preserve">ELECCIONES - PASO PROVINCIALES </t>
  </si>
  <si>
    <t>Josheph Noto x2</t>
  </si>
  <si>
    <t>Kevin Petroff</t>
  </si>
  <si>
    <t>Derek Molnar x1</t>
  </si>
  <si>
    <t xml:space="preserve">Boulogne Design Suites </t>
  </si>
  <si>
    <t>Vistalba/Martino/Decero/Altus/Diamandes/Zaina/Andeluna/Cassone 9.30 NO</t>
  </si>
  <si>
    <t>Posada El Encuentro Boutique - Chacras de Coria</t>
  </si>
  <si>
    <t>Daria Tamara Noto</t>
  </si>
  <si>
    <r>
      <t xml:space="preserve">10:30 Piedra Negra </t>
    </r>
    <r>
      <rPr>
        <sz val="8"/>
        <rFont val="Wingdings"/>
        <charset val="2"/>
      </rPr>
      <t>ü</t>
    </r>
    <r>
      <rPr>
        <sz val="8"/>
        <rFont val="Arial"/>
        <family val="2"/>
      </rPr>
      <t>&gt; 6500/5500pp</t>
    </r>
  </si>
  <si>
    <r>
      <t xml:space="preserve">Alfa Crux </t>
    </r>
    <r>
      <rPr>
        <sz val="8"/>
        <rFont val="Wingdings"/>
        <charset val="2"/>
      </rPr>
      <t xml:space="preserve">ü </t>
    </r>
    <r>
      <rPr>
        <sz val="8"/>
        <rFont val="Arial"/>
        <family val="2"/>
      </rPr>
      <t xml:space="preserve">6 pers en total </t>
    </r>
    <r>
      <rPr>
        <b/>
        <sz val="8"/>
        <rFont val="Arial"/>
        <family val="2"/>
      </rPr>
      <t>// 5 pax</t>
    </r>
    <r>
      <rPr>
        <sz val="8"/>
        <rFont val="Arial"/>
        <family val="2"/>
      </rPr>
      <t>: $112200</t>
    </r>
  </si>
  <si>
    <t>Henrica Bischoff</t>
  </si>
  <si>
    <t>Zaina/Andeluna/Claroscuro NO</t>
  </si>
  <si>
    <r>
      <rPr>
        <b/>
        <sz val="10"/>
        <rFont val="Arial"/>
        <family val="2"/>
      </rPr>
      <t>Russian -</t>
    </r>
    <r>
      <rPr>
        <b/>
        <sz val="10"/>
        <color rgb="FF00B0F0"/>
        <rFont val="Arial"/>
        <family val="2"/>
      </rPr>
      <t xml:space="preserve"> V-PAYWAY</t>
    </r>
  </si>
  <si>
    <t>Amanda Petroff</t>
  </si>
  <si>
    <t>Priv. Luján</t>
  </si>
  <si>
    <t>Zaina/Andeluna/Pulenta NO</t>
  </si>
  <si>
    <t>Igor Lacerda x2</t>
  </si>
  <si>
    <t>Rosell Boher</t>
  </si>
  <si>
    <t>Ya ha visitado Matervini - Laga - Terrazas</t>
  </si>
  <si>
    <t>Alessio, Claudio</t>
  </si>
  <si>
    <t>Rod es el padre de Erin</t>
  </si>
  <si>
    <t>Santiago y Erin viven en Cordoba</t>
  </si>
  <si>
    <t>150+350</t>
  </si>
  <si>
    <t>Angel Perez</t>
  </si>
  <si>
    <t xml:space="preserve">
Ava Perez 15-y-old daugther</t>
  </si>
  <si>
    <r>
      <rPr>
        <b/>
        <sz val="10"/>
        <color theme="1"/>
        <rFont val="Verdana"/>
        <family val="2"/>
      </rPr>
      <t>$5900pp &gt; $12000 en privado</t>
    </r>
    <r>
      <rPr>
        <sz val="10"/>
        <color theme="1"/>
        <rFont val="Verdana"/>
        <family val="2"/>
      </rPr>
      <t xml:space="preserve">
</t>
    </r>
    <r>
      <rPr>
        <i/>
        <sz val="10"/>
        <color theme="1"/>
        <rFont val="Verdana"/>
        <family val="2"/>
      </rPr>
      <t xml:space="preserve">updated 1/6/2023
</t>
    </r>
    <r>
      <rPr>
        <b/>
        <sz val="10"/>
        <color theme="1"/>
        <rFont val="Verdana"/>
        <family val="2"/>
      </rPr>
      <t xml:space="preserve">Los Destacados </t>
    </r>
    <r>
      <rPr>
        <sz val="10"/>
        <color theme="1"/>
        <rFont val="Verdana"/>
        <family val="2"/>
      </rPr>
      <t xml:space="preserve">(5 vinos en total)
Vino de barrica
Mairena Desafío
Línea Mairena Reserva
Línea Familia Blanco
+maridaje premium
</t>
    </r>
    <r>
      <rPr>
        <i/>
        <sz val="10"/>
        <color theme="1"/>
        <rFont val="Verdana"/>
        <family val="2"/>
      </rPr>
      <t>updated 2/5/2023</t>
    </r>
  </si>
  <si>
    <t>Coco Pérez</t>
  </si>
  <si>
    <r>
      <rPr>
        <b/>
        <i/>
        <sz val="10"/>
        <rFont val="Verdana"/>
        <family val="2"/>
      </rPr>
      <t xml:space="preserve">$5200pp
</t>
    </r>
    <r>
      <rPr>
        <i/>
        <sz val="10"/>
        <rFont val="Verdana"/>
        <family val="2"/>
      </rPr>
      <t>updated 1/06/2023</t>
    </r>
    <r>
      <rPr>
        <b/>
        <i/>
        <sz val="10"/>
        <rFont val="Verdana"/>
        <family val="2"/>
      </rPr>
      <t xml:space="preserve">
</t>
    </r>
    <r>
      <rPr>
        <sz val="10"/>
        <rFont val="Verdana"/>
        <family val="2"/>
      </rPr>
      <t xml:space="preserve">Mendel SE 2021 o 1ª Revancha Chenin Blanc 2021
Mendel MB 2020 o 1ª Revancha MB 2020
Mendel CS 2021 o Mendel CF 2020
Mendel Unus 2020 o La Gran Revancha 2019
</t>
    </r>
    <r>
      <rPr>
        <i/>
        <sz val="10"/>
        <rFont val="Verdana"/>
        <family val="2"/>
      </rPr>
      <t>updated 18/8/2022</t>
    </r>
  </si>
  <si>
    <r>
      <rPr>
        <b/>
        <i/>
        <sz val="10"/>
        <rFont val="Verdana"/>
        <family val="2"/>
      </rPr>
      <t xml:space="preserve">$7500pp
</t>
    </r>
    <r>
      <rPr>
        <i/>
        <sz val="10"/>
        <rFont val="Verdana"/>
        <family val="2"/>
      </rPr>
      <t>updated 1/06/2023</t>
    </r>
    <r>
      <rPr>
        <b/>
        <i/>
        <sz val="10"/>
        <rFont val="Verdana"/>
        <family val="2"/>
      </rPr>
      <t xml:space="preserve">
</t>
    </r>
    <r>
      <rPr>
        <sz val="10"/>
        <rFont val="Verdana"/>
        <family val="2"/>
      </rPr>
      <t xml:space="preserve">Mendel SE 2021 o 1º Revancha Chenin Blanc 2021
Mendel MB 2020 o 1º Revancha MB 2020
Mendel Unus 2020 o  La Gran Revancha 2019
Mendel Finca Remota 2020
</t>
    </r>
    <r>
      <rPr>
        <i/>
        <sz val="10"/>
        <rFont val="Verdana"/>
        <family val="2"/>
      </rPr>
      <t>updated 18/8/2022</t>
    </r>
  </si>
  <si>
    <t>Erin Shields</t>
  </si>
  <si>
    <t>8:35 Alessio,Osqui</t>
  </si>
  <si>
    <t>EL VUELTO DE BARRY LO DEJÓ DE PROPINA PARA MAJO</t>
  </si>
  <si>
    <t>DAR PROPINA A MAJO! USD 47</t>
  </si>
  <si>
    <t>Barry Plotkin</t>
  </si>
  <si>
    <t>Zaina/Andeluna/Majo NO</t>
  </si>
  <si>
    <t>Rona Knells x2</t>
  </si>
  <si>
    <t>Michael Grohman</t>
  </si>
  <si>
    <t>Rioja 648</t>
  </si>
  <si>
    <t>btw Vicente Zapata &amp; Rondeau</t>
  </si>
  <si>
    <t>Rona cannot eat lamb or goat and is allergic to pepperbell, fennel and cilantro.</t>
  </si>
  <si>
    <t>8:50 Alessio, Claudio</t>
  </si>
  <si>
    <r>
      <t xml:space="preserve">Decero Ok WA </t>
    </r>
    <r>
      <rPr>
        <sz val="8"/>
        <rFont val="Wingdings"/>
        <charset val="2"/>
      </rPr>
      <t>ü</t>
    </r>
  </si>
  <si>
    <r>
      <rPr>
        <b/>
        <sz val="10"/>
        <rFont val="Verdana"/>
        <family val="2"/>
      </rPr>
      <t xml:space="preserve">$3818 pp </t>
    </r>
    <r>
      <rPr>
        <b/>
        <sz val="10"/>
        <color theme="1"/>
        <rFont val="Verdana"/>
        <family val="2"/>
      </rPr>
      <t xml:space="preserve">
</t>
    </r>
    <r>
      <rPr>
        <i/>
        <sz val="10"/>
        <color theme="1"/>
        <rFont val="Verdana"/>
        <family val="2"/>
      </rPr>
      <t xml:space="preserve">updated 19/06/2023
</t>
    </r>
    <r>
      <rPr>
        <sz val="10"/>
        <rFont val="Verdana"/>
        <family val="2"/>
      </rPr>
      <t xml:space="preserve">Caelum CH
Gran Reserva Fiano 
Gran Reserva Malbec
Caelum Nuvola Dolce Malbec
+ tabla de quesos, 2 trufas y pistachos 
</t>
    </r>
    <r>
      <rPr>
        <i/>
        <sz val="10"/>
        <rFont val="Verdana"/>
        <family val="2"/>
      </rPr>
      <t>updated 28/09/2021</t>
    </r>
  </si>
  <si>
    <r>
      <rPr>
        <b/>
        <sz val="10"/>
        <rFont val="Verdana"/>
        <family val="2"/>
      </rPr>
      <t>$5028pp</t>
    </r>
    <r>
      <rPr>
        <b/>
        <sz val="10"/>
        <color theme="1"/>
        <rFont val="Verdana"/>
        <family val="2"/>
      </rPr>
      <t xml:space="preserve">
</t>
    </r>
    <r>
      <rPr>
        <i/>
        <sz val="10"/>
        <color theme="1"/>
        <rFont val="Verdana"/>
        <family val="2"/>
      </rPr>
      <t>updated 19/06/2023</t>
    </r>
    <r>
      <rPr>
        <sz val="10"/>
        <rFont val="Verdana"/>
        <family val="2"/>
      </rPr>
      <t xml:space="preserve">
Caelum Gran Reserva Fiano
Caelum Gran Reserva BL
Caelum Gran Reserva CS
Caelum Nuvola Dolce MB
+ tabla de quesos, 2 trufas y pistachos
</t>
    </r>
    <r>
      <rPr>
        <i/>
        <sz val="10"/>
        <rFont val="Verdana"/>
        <family val="2"/>
      </rPr>
      <t>updated 28/09/2021</t>
    </r>
  </si>
  <si>
    <r>
      <rPr>
        <b/>
        <sz val="10"/>
        <rFont val="Verdana"/>
        <family val="2"/>
      </rPr>
      <t>$5525pp</t>
    </r>
    <r>
      <rPr>
        <sz val="10"/>
        <rFont val="Verdana"/>
        <family val="2"/>
      </rPr>
      <t xml:space="preserve">
</t>
    </r>
    <r>
      <rPr>
        <i/>
        <sz val="10"/>
        <rFont val="Verdana"/>
        <family val="2"/>
      </rPr>
      <t>updated 5/6/2023</t>
    </r>
    <r>
      <rPr>
        <sz val="10"/>
        <rFont val="Verdana"/>
        <family val="2"/>
      </rPr>
      <t xml:space="preserve">
</t>
    </r>
    <r>
      <rPr>
        <u/>
        <sz val="10"/>
        <rFont val="Verdana"/>
        <family val="2"/>
      </rPr>
      <t>Puro Maalbec:</t>
    </r>
    <r>
      <rPr>
        <sz val="10"/>
        <rFont val="Verdana"/>
        <family val="2"/>
      </rPr>
      <t xml:space="preserve">
Ambiguo
Beautiful
Biolento
Imposible
</t>
    </r>
    <r>
      <rPr>
        <i/>
        <sz val="10"/>
        <rFont val="Verdana"/>
        <family val="2"/>
      </rPr>
      <t>updated 12/04/2022</t>
    </r>
  </si>
  <si>
    <t xml:space="preserve">No comen carne cruda ni mariscos </t>
  </si>
  <si>
    <t>No comen carne cruda ni mariscos</t>
  </si>
  <si>
    <t>info OK</t>
  </si>
  <si>
    <t>rodlshields@gmail.com</t>
  </si>
  <si>
    <t>Brazilian - iti sent -  info OK</t>
  </si>
  <si>
    <r>
      <rPr>
        <b/>
        <sz val="10"/>
        <rFont val="Verdana"/>
        <family val="2"/>
      </rPr>
      <t xml:space="preserve">$8500pp (iva incl)
</t>
    </r>
    <r>
      <rPr>
        <i/>
        <sz val="10"/>
        <rFont val="Verdana"/>
        <family val="2"/>
      </rPr>
      <t xml:space="preserve">updated 5/6/2023
</t>
    </r>
    <r>
      <rPr>
        <u/>
        <sz val="10"/>
        <rFont val="Verdana"/>
        <family val="2"/>
      </rPr>
      <t xml:space="preserve">Todo MAAL:
</t>
    </r>
    <r>
      <rPr>
        <sz val="10"/>
        <rFont val="Verdana"/>
        <family val="2"/>
      </rPr>
      <t xml:space="preserve">Ambiguo
NN
Biutiful
Biolento
Imposible
Bestial
Paciencia
</t>
    </r>
    <r>
      <rPr>
        <i/>
        <sz val="10"/>
        <rFont val="Verdana"/>
        <family val="2"/>
      </rPr>
      <t>+ grisines</t>
    </r>
    <r>
      <rPr>
        <sz val="10"/>
        <rFont val="Verdana"/>
        <family val="2"/>
      </rPr>
      <t xml:space="preserve">
</t>
    </r>
    <r>
      <rPr>
        <i/>
        <sz val="10"/>
        <rFont val="Verdana"/>
        <family val="2"/>
      </rPr>
      <t>updated 1/10/2022</t>
    </r>
  </si>
  <si>
    <t>Maria Luisa Brandão</t>
  </si>
  <si>
    <t xml:space="preserve">8:05 Eze, Claudio </t>
  </si>
  <si>
    <t>TEMPORADA BAJA</t>
  </si>
  <si>
    <t>priorizar Atamisque / Masi como primera bodega</t>
  </si>
  <si>
    <t xml:space="preserve">Uco con 2 pasajeros: </t>
  </si>
  <si>
    <t>Andeluna /Domaine antes que Monteviejo/Alfa Crux para almuerzo</t>
  </si>
  <si>
    <t>Luján con 2 pasajeros:</t>
  </si>
  <si>
    <t>priorizar Cassone / Mendel / Carmine, como última opción Maal como primera bodega</t>
  </si>
  <si>
    <t>Decero/ Martino para almuerzo</t>
  </si>
  <si>
    <r>
      <t xml:space="preserve">12:00 Piedra Negra </t>
    </r>
    <r>
      <rPr>
        <sz val="8"/>
        <rFont val="Wingdings"/>
        <charset val="2"/>
      </rPr>
      <t>ü</t>
    </r>
    <r>
      <rPr>
        <b/>
        <sz val="8"/>
        <rFont val="Arial"/>
        <family val="2"/>
      </rPr>
      <t>&gt; llegar súper puntual</t>
    </r>
  </si>
  <si>
    <t>Carmine</t>
  </si>
  <si>
    <t>Foster</t>
  </si>
  <si>
    <t>Si no elegimos Mater y Pulenta juntos, se puede hacer upgrade en el almuerzo</t>
  </si>
  <si>
    <t>Tempus</t>
  </si>
  <si>
    <t>C/upgrade en Zonda</t>
  </si>
  <si>
    <t>8:00 Alessio, Claudio</t>
  </si>
  <si>
    <r>
      <t xml:space="preserve">9:30 Familia Blanco </t>
    </r>
    <r>
      <rPr>
        <sz val="8"/>
        <rFont val="Wingdings"/>
        <charset val="2"/>
      </rPr>
      <t>ü</t>
    </r>
    <r>
      <rPr>
        <sz val="8"/>
        <rFont val="Arial"/>
        <family val="2"/>
      </rPr>
      <t xml:space="preserve">&gt;&gt; </t>
    </r>
    <r>
      <rPr>
        <b/>
        <sz val="8"/>
        <rFont val="Arial"/>
        <family val="2"/>
      </rPr>
      <t>$12000 pp &gt;&gt; AVISAR QUE HAN VISITADO MZA Y PUEDEN SABER // TIENEN QUE SALIR A LAS 11HS DE LA BODEGA</t>
    </r>
  </si>
  <si>
    <r>
      <t xml:space="preserve">$ 11680pp
</t>
    </r>
    <r>
      <rPr>
        <i/>
        <sz val="10"/>
        <rFont val="Verdana"/>
        <family val="2"/>
      </rPr>
      <t>updated 1/07/2023</t>
    </r>
    <r>
      <rPr>
        <b/>
        <sz val="10"/>
        <rFont val="Verdana"/>
        <family val="2"/>
      </rPr>
      <t xml:space="preserve">
Premium (privada) 
</t>
    </r>
    <r>
      <rPr>
        <sz val="10"/>
        <rFont val="Verdana"/>
        <family val="2"/>
      </rPr>
      <t xml:space="preserve">visita de la bodega y jardines, tanques y cava
degustación de 4 etiquetas línea Chandon y Baron B 
+tabla de quesos, fiambres y dulce
</t>
    </r>
    <r>
      <rPr>
        <i/>
        <sz val="10"/>
        <rFont val="Verdana"/>
        <family val="2"/>
      </rPr>
      <t>updated 19/9/2022</t>
    </r>
    <r>
      <rPr>
        <b/>
        <sz val="10"/>
        <rFont val="Verdana"/>
        <family val="2"/>
      </rPr>
      <t xml:space="preserve">
Chandon Sweeties $ 15600pp
</t>
    </r>
    <r>
      <rPr>
        <i/>
        <sz val="10"/>
        <rFont val="Verdana"/>
        <family val="2"/>
      </rPr>
      <t>updated 1/07/2023</t>
    </r>
  </si>
  <si>
    <r>
      <rPr>
        <b/>
        <sz val="10"/>
        <rFont val="Verdana"/>
        <family val="2"/>
      </rPr>
      <t xml:space="preserve">Opción 4 pasos Chandon
Opción 4 pasos Baron B
</t>
    </r>
    <r>
      <rPr>
        <sz val="10"/>
        <rFont val="Verdana"/>
        <family val="2"/>
      </rPr>
      <t xml:space="preserve">(tienen menú infantil)
</t>
    </r>
    <r>
      <rPr>
        <b/>
        <sz val="10"/>
        <rFont val="Verdana"/>
        <family val="2"/>
      </rPr>
      <t>Picnic 
Picada
Brunch</t>
    </r>
  </si>
  <si>
    <t>centrodevisitas@chandon.com.ar
banchieta@chandon.com.ar
261 4909968</t>
  </si>
  <si>
    <r>
      <rPr>
        <b/>
        <sz val="10"/>
        <rFont val="Verdana"/>
        <family val="2"/>
      </rPr>
      <t>$10000pp - a Septiembre</t>
    </r>
    <r>
      <rPr>
        <b/>
        <sz val="10"/>
        <color rgb="FFFF0000"/>
        <rFont val="Verdana"/>
        <family val="2"/>
      </rPr>
      <t xml:space="preserve">
</t>
    </r>
    <r>
      <rPr>
        <i/>
        <sz val="10"/>
        <rFont val="Verdana"/>
        <family val="2"/>
      </rPr>
      <t>updated 1/07/2023</t>
    </r>
    <r>
      <rPr>
        <b/>
        <i/>
        <sz val="10"/>
        <rFont val="Verdana"/>
        <family val="2"/>
      </rPr>
      <t xml:space="preserve">
</t>
    </r>
    <r>
      <rPr>
        <sz val="10"/>
        <rFont val="Verdana"/>
        <family val="2"/>
      </rPr>
      <t xml:space="preserve">Recepción: Blanco Blend ( VI, Roussane, Marsanne)
+ 4 Malbec
</t>
    </r>
  </si>
  <si>
    <r>
      <rPr>
        <b/>
        <sz val="10"/>
        <rFont val="Verdana"/>
        <family val="2"/>
      </rPr>
      <t xml:space="preserve">US$ 100 pp (cambio BNA venta)
</t>
    </r>
    <r>
      <rPr>
        <i/>
        <sz val="10"/>
        <rFont val="Verdana"/>
        <family val="2"/>
      </rPr>
      <t>updated 1/12/2022</t>
    </r>
    <r>
      <rPr>
        <sz val="10"/>
        <rFont val="Verdana"/>
        <family val="2"/>
      </rPr>
      <t xml:space="preserve">
Recepción Blanco BL
Degustación de barrica
Alteza 
Finca
Imposible
Piedras Viejas Terrazas o Laderas (en caso de no haber se reemplazrá por otra etiqueta de añada antigua)
</t>
    </r>
    <r>
      <rPr>
        <i/>
        <sz val="10"/>
        <rFont val="Verdana"/>
        <family val="2"/>
      </rPr>
      <t xml:space="preserve">updated 1/12/2022
</t>
    </r>
    <r>
      <rPr>
        <b/>
        <i/>
        <sz val="10"/>
        <color rgb="FFFF0000"/>
        <rFont val="Verdana"/>
        <family val="2"/>
      </rPr>
      <t>si se suscriben a su WC, la tarifa queda en USD 50pp</t>
    </r>
  </si>
  <si>
    <t>&lt;&lt; no entra en la cuenta de 16 pax por mes 
&lt;&lt; debe estar pagado el día del tour</t>
  </si>
  <si>
    <t>Foster/Cruzat</t>
  </si>
  <si>
    <t>Cualquiera</t>
  </si>
  <si>
    <t>Caelum/Cassone</t>
  </si>
  <si>
    <r>
      <rPr>
        <b/>
        <sz val="10"/>
        <rFont val="Verdana"/>
        <family val="2"/>
      </rPr>
      <t>$33575pp Julio</t>
    </r>
    <r>
      <rPr>
        <sz val="10"/>
        <rFont val="Verdana"/>
        <family val="2"/>
      </rPr>
      <t xml:space="preserve">
</t>
    </r>
    <r>
      <rPr>
        <i/>
        <sz val="10"/>
        <rFont val="Verdana"/>
        <family val="2"/>
      </rPr>
      <t xml:space="preserve">updated 1/7/2023
</t>
    </r>
    <r>
      <rPr>
        <sz val="10"/>
        <rFont val="Verdana"/>
        <family val="2"/>
      </rPr>
      <t xml:space="preserve">Menú 6 pasos maridado con línea ALFA
</t>
    </r>
    <r>
      <rPr>
        <i/>
        <sz val="10"/>
        <rFont val="Verdana"/>
        <family val="2"/>
      </rPr>
      <t>updated 1/5/2023</t>
    </r>
  </si>
  <si>
    <r>
      <rPr>
        <b/>
        <sz val="10"/>
        <rFont val="Verdana"/>
        <family val="2"/>
      </rPr>
      <t>$24650pp Julio</t>
    </r>
    <r>
      <rPr>
        <sz val="10"/>
        <rFont val="Verdana"/>
        <family val="2"/>
      </rPr>
      <t xml:space="preserve">
</t>
    </r>
    <r>
      <rPr>
        <i/>
        <sz val="10"/>
        <rFont val="Verdana"/>
        <family val="2"/>
      </rPr>
      <t xml:space="preserve">updated 1/7/2023
</t>
    </r>
    <r>
      <rPr>
        <sz val="10"/>
        <rFont val="Verdana"/>
        <family val="2"/>
      </rPr>
      <t>Menú 6 pasos maridado con línea XTRA</t>
    </r>
    <r>
      <rPr>
        <i/>
        <sz val="10"/>
        <rFont val="Verdana"/>
        <family val="2"/>
      </rPr>
      <t xml:space="preserve">
updated 1/5/2023</t>
    </r>
  </si>
  <si>
    <r>
      <rPr>
        <b/>
        <sz val="10"/>
        <color theme="1"/>
        <rFont val="Verdana"/>
        <family val="2"/>
      </rPr>
      <t>$23800pp Julio</t>
    </r>
    <r>
      <rPr>
        <b/>
        <sz val="10"/>
        <rFont val="Verdana"/>
        <family val="2"/>
      </rPr>
      <t xml:space="preserve">
</t>
    </r>
    <r>
      <rPr>
        <i/>
        <sz val="10"/>
        <rFont val="Verdana"/>
        <family val="2"/>
      </rPr>
      <t xml:space="preserve">updated 1/06/2023
</t>
    </r>
    <r>
      <rPr>
        <sz val="10"/>
        <rFont val="Verdana"/>
        <family val="2"/>
      </rPr>
      <t xml:space="preserve">Petite Fleur 
Linda Flor 
</t>
    </r>
    <r>
      <rPr>
        <i/>
        <sz val="10"/>
        <rFont val="Verdana"/>
        <family val="2"/>
      </rPr>
      <t>updated 14/06/2022</t>
    </r>
    <r>
      <rPr>
        <sz val="10"/>
        <color rgb="FFC00000"/>
        <rFont val="Verdana"/>
        <family val="2"/>
      </rPr>
      <t xml:space="preserve">
</t>
    </r>
  </si>
  <si>
    <r>
      <rPr>
        <b/>
        <sz val="10"/>
        <rFont val="Verdana"/>
        <family val="2"/>
      </rPr>
      <t xml:space="preserve">$6960pp
</t>
    </r>
    <r>
      <rPr>
        <b/>
        <sz val="10"/>
        <color rgb="FFFF0000"/>
        <rFont val="Verdana"/>
        <family val="2"/>
      </rPr>
      <t>$7680pp - Agosto</t>
    </r>
    <r>
      <rPr>
        <i/>
        <sz val="10"/>
        <rFont val="Verdana"/>
        <family val="2"/>
      </rPr>
      <t xml:space="preserve">
updated 1/07/2023</t>
    </r>
    <r>
      <rPr>
        <sz val="10"/>
        <rFont val="Verdana"/>
        <family val="2"/>
      </rPr>
      <t xml:space="preserve">
TO-CH Premium 
Reserva CS
Gaia Red BL (upgrade)
Grande Reserve MB
</t>
    </r>
    <r>
      <rPr>
        <i/>
        <sz val="10"/>
        <rFont val="Verdana"/>
        <family val="2"/>
      </rPr>
      <t>updated 04/10/2021</t>
    </r>
  </si>
  <si>
    <r>
      <rPr>
        <b/>
        <sz val="10"/>
        <color rgb="FFFF0000"/>
        <rFont val="Verdana"/>
        <family val="2"/>
      </rPr>
      <t xml:space="preserve">guía al 50% en tours de menos de 6 pax </t>
    </r>
    <r>
      <rPr>
        <sz val="10"/>
        <rFont val="Verdana"/>
        <family val="2"/>
      </rPr>
      <t xml:space="preserve">
</t>
    </r>
    <r>
      <rPr>
        <b/>
        <sz val="10"/>
        <rFont val="Verdana"/>
        <family val="2"/>
      </rPr>
      <t>Lun-Vie desc del 30% en total
&gt;&gt;&gt;&gt;&gt;&gt;&gt;&gt;&gt;&gt;&gt;&gt;&gt;&gt;&gt;&gt;&gt;&gt;&gt;&gt;</t>
    </r>
  </si>
  <si>
    <r>
      <rPr>
        <b/>
        <sz val="10"/>
        <rFont val="Verdana"/>
        <family val="2"/>
      </rPr>
      <t xml:space="preserve">$14960pp 
</t>
    </r>
    <r>
      <rPr>
        <b/>
        <sz val="10"/>
        <color rgb="FFFF0000"/>
        <rFont val="Verdana"/>
        <family val="2"/>
      </rPr>
      <t>$17360pp - Agosto</t>
    </r>
    <r>
      <rPr>
        <b/>
        <i/>
        <sz val="10"/>
        <color rgb="FFFF0000"/>
        <rFont val="Verdana"/>
        <family val="2"/>
      </rPr>
      <t xml:space="preserve"> </t>
    </r>
    <r>
      <rPr>
        <b/>
        <sz val="10"/>
        <rFont val="Verdana"/>
        <family val="2"/>
      </rPr>
      <t xml:space="preserve">
</t>
    </r>
    <r>
      <rPr>
        <i/>
        <sz val="10"/>
        <rFont val="Verdana"/>
        <family val="2"/>
      </rPr>
      <t xml:space="preserve">updated 1/07/2023 </t>
    </r>
    <r>
      <rPr>
        <b/>
        <sz val="10"/>
        <color rgb="FFFF0000"/>
        <rFont val="Verdana"/>
        <family val="2"/>
      </rPr>
      <t xml:space="preserve">
</t>
    </r>
    <r>
      <rPr>
        <b/>
        <sz val="10"/>
        <rFont val="Verdana"/>
        <family val="2"/>
      </rPr>
      <t>*</t>
    </r>
    <r>
      <rPr>
        <sz val="10"/>
        <rFont val="Verdana"/>
        <family val="2"/>
      </rPr>
      <t xml:space="preserve">Menú de 4 pasos maridaje Reserva y Gaia, visita y café
</t>
    </r>
    <r>
      <rPr>
        <b/>
        <sz val="10"/>
        <rFont val="Verdana"/>
        <family val="2"/>
      </rPr>
      <t xml:space="preserve">$23120pp 
</t>
    </r>
    <r>
      <rPr>
        <b/>
        <sz val="10"/>
        <color rgb="FFFF0000"/>
        <rFont val="Verdana"/>
        <family val="2"/>
      </rPr>
      <t xml:space="preserve">$27680pp - Agosto
</t>
    </r>
    <r>
      <rPr>
        <sz val="10"/>
        <rFont val="Verdana"/>
        <family val="2"/>
      </rPr>
      <t xml:space="preserve">*Menú de 4 pasos maridaje Gran y Ameri, visita y café
</t>
    </r>
    <r>
      <rPr>
        <sz val="10"/>
        <color rgb="FFFF0000"/>
        <rFont val="Verdana"/>
        <family val="2"/>
      </rPr>
      <t xml:space="preserve">
</t>
    </r>
    <r>
      <rPr>
        <b/>
        <sz val="10"/>
        <color rgb="FFFF0000"/>
        <rFont val="Verdana"/>
        <family val="2"/>
      </rPr>
      <t/>
    </r>
  </si>
  <si>
    <r>
      <rPr>
        <b/>
        <sz val="10"/>
        <rFont val="Verdana"/>
        <family val="2"/>
      </rPr>
      <t xml:space="preserve">$7500 pp (iva incluido) </t>
    </r>
    <r>
      <rPr>
        <sz val="10"/>
        <rFont val="Verdana"/>
        <family val="2"/>
      </rPr>
      <t xml:space="preserve">
</t>
    </r>
    <r>
      <rPr>
        <i/>
        <sz val="10"/>
        <rFont val="Verdana"/>
        <family val="2"/>
      </rPr>
      <t>updated 1/07/2023</t>
    </r>
    <r>
      <rPr>
        <sz val="10"/>
        <rFont val="Verdana"/>
        <family val="2"/>
      </rPr>
      <t xml:space="preserve">
Barrel Tasting
Buenos Hermanos TO
Padres Dedicados CF
Tío Excéntrico Rose
Gran Familia Syrah
+ tabla de quesos, dulces y frutos secos maridados
</t>
    </r>
    <r>
      <rPr>
        <i/>
        <sz val="10"/>
        <rFont val="Verdana"/>
        <family val="2"/>
      </rPr>
      <t>updated 12/03/2023</t>
    </r>
  </si>
  <si>
    <r>
      <rPr>
        <b/>
        <sz val="10"/>
        <rFont val="Verdana"/>
        <family val="2"/>
      </rPr>
      <t xml:space="preserve">$11500pp </t>
    </r>
    <r>
      <rPr>
        <sz val="10"/>
        <rFont val="Verdana"/>
        <family val="2"/>
      </rPr>
      <t xml:space="preserve">
</t>
    </r>
    <r>
      <rPr>
        <i/>
        <sz val="10"/>
        <rFont val="Verdana"/>
        <family val="2"/>
      </rPr>
      <t>updated 1/07/2023 - SEP</t>
    </r>
    <r>
      <rPr>
        <sz val="10"/>
        <rFont val="Verdana"/>
        <family val="2"/>
      </rPr>
      <t xml:space="preserve">
Pulenta Estate blanco
Gran Pulenta Cab Sauvignon
Gran Pulenta Malbec
Gran Pulenta CF
Gran Pulenta CORTE
+ mini tabla de quesos 
</t>
    </r>
    <r>
      <rPr>
        <i/>
        <sz val="10"/>
        <rFont val="Verdana"/>
        <family val="2"/>
      </rPr>
      <t>updated 18/1/2023</t>
    </r>
  </si>
  <si>
    <r>
      <rPr>
        <b/>
        <sz val="10"/>
        <rFont val="Verdana"/>
        <family val="2"/>
      </rPr>
      <t xml:space="preserve">$27000pp  </t>
    </r>
    <r>
      <rPr>
        <b/>
        <sz val="10"/>
        <color rgb="FFFF0000"/>
        <rFont val="Verdana"/>
        <family val="2"/>
      </rPr>
      <t xml:space="preserve">
</t>
    </r>
    <r>
      <rPr>
        <i/>
        <sz val="10"/>
        <rFont val="Verdana"/>
        <family val="2"/>
      </rPr>
      <t>updated 1/07/2023 - SEP</t>
    </r>
    <r>
      <rPr>
        <sz val="10"/>
        <rFont val="Verdana"/>
        <family val="2"/>
      </rPr>
      <t xml:space="preserve">
Palma Carola White Blend
Gran Merlot
Gran Malbec
Gran Cab Franc
Gran Corte
Palma Carola Blend
</t>
    </r>
    <r>
      <rPr>
        <i/>
        <sz val="10"/>
        <rFont val="Verdana"/>
        <family val="2"/>
      </rPr>
      <t xml:space="preserve">+ mini tabla de quesos </t>
    </r>
    <r>
      <rPr>
        <sz val="10"/>
        <rFont val="Verdana"/>
        <family val="2"/>
      </rPr>
      <t xml:space="preserve">
</t>
    </r>
    <r>
      <rPr>
        <i/>
        <sz val="10"/>
        <rFont val="Verdana"/>
        <family val="2"/>
      </rPr>
      <t>updated 18/01/2023</t>
    </r>
    <r>
      <rPr>
        <sz val="10"/>
        <rFont val="Verdana"/>
        <family val="2"/>
      </rPr>
      <t xml:space="preserve">
</t>
    </r>
  </si>
  <si>
    <r>
      <t xml:space="preserve">$35360 desde Julio
</t>
    </r>
    <r>
      <rPr>
        <i/>
        <sz val="10"/>
        <rFont val="Verdana"/>
        <family val="2"/>
      </rPr>
      <t xml:space="preserve">updated 1/7/2023
</t>
    </r>
    <r>
      <rPr>
        <u/>
        <sz val="10"/>
        <rFont val="Verdana"/>
        <family val="2"/>
      </rPr>
      <t>Experiencia Icon Wines</t>
    </r>
    <r>
      <rPr>
        <sz val="10"/>
        <rFont val="Verdana"/>
        <family val="2"/>
      </rPr>
      <t xml:space="preserve">
1 Salentein Single Vineyard
1 Pr1mus
1 Grand VU Blend
1 Alyda
</t>
    </r>
    <r>
      <rPr>
        <i/>
        <sz val="10"/>
        <rFont val="Verdana"/>
        <family val="2"/>
      </rPr>
      <t>+ quesos
updated 22/3/2023</t>
    </r>
  </si>
  <si>
    <r>
      <rPr>
        <b/>
        <sz val="10"/>
        <color theme="1"/>
        <rFont val="Verdana"/>
        <family val="2"/>
      </rPr>
      <t>$5525pp</t>
    </r>
    <r>
      <rPr>
        <sz val="10"/>
        <color theme="1"/>
        <rFont val="Verdana"/>
        <family val="2"/>
      </rPr>
      <t xml:space="preserve">
</t>
    </r>
    <r>
      <rPr>
        <i/>
        <sz val="10"/>
        <color theme="1"/>
        <rFont val="Verdana"/>
        <family val="2"/>
      </rPr>
      <t>updated 1/7/2023 - AGOSTO</t>
    </r>
    <r>
      <rPr>
        <i/>
        <sz val="10"/>
        <color rgb="FFFF0000"/>
        <rFont val="Verdana"/>
        <family val="2"/>
      </rPr>
      <t xml:space="preserve">
</t>
    </r>
    <r>
      <rPr>
        <b/>
        <u/>
        <sz val="10"/>
        <rFont val="Verdana"/>
        <family val="2"/>
      </rPr>
      <t xml:space="preserve">Degustación Masi </t>
    </r>
    <r>
      <rPr>
        <sz val="10"/>
        <rFont val="Verdana"/>
        <family val="2"/>
      </rPr>
      <t xml:space="preserve">s/empanadas
Tank &amp; Barrel Tasting 
Passo Blanco (TO y Pinot Grigio)
Passo Doble (Corvina y MB)
Masi Tupungato Corbec (MB y Corvina)
</t>
    </r>
    <r>
      <rPr>
        <i/>
        <sz val="10"/>
        <rFont val="Verdana"/>
        <family val="2"/>
      </rPr>
      <t>+ tabla de quesos</t>
    </r>
    <r>
      <rPr>
        <sz val="10"/>
        <rFont val="Verdana"/>
        <family val="2"/>
      </rPr>
      <t xml:space="preserve">
</t>
    </r>
    <r>
      <rPr>
        <i/>
        <sz val="10"/>
        <rFont val="Verdana"/>
        <family val="2"/>
      </rPr>
      <t>updated 1/7/2023</t>
    </r>
  </si>
  <si>
    <r>
      <rPr>
        <b/>
        <u/>
        <sz val="10"/>
        <color theme="1"/>
        <rFont val="Verdana"/>
        <family val="2"/>
      </rPr>
      <t>DELUXE - FOGÓN</t>
    </r>
    <r>
      <rPr>
        <sz val="10"/>
        <color theme="1"/>
        <rFont val="Verdana"/>
        <family val="2"/>
      </rPr>
      <t xml:space="preserve">
</t>
    </r>
    <r>
      <rPr>
        <b/>
        <sz val="10"/>
        <color theme="1"/>
        <rFont val="Verdana"/>
        <family val="2"/>
      </rPr>
      <t>$59600 (x2 pax)  Junio - Julio</t>
    </r>
    <r>
      <rPr>
        <sz val="10"/>
        <color theme="1"/>
        <rFont val="Verdana"/>
        <family val="2"/>
      </rPr>
      <t xml:space="preserve">
</t>
    </r>
    <r>
      <rPr>
        <i/>
        <sz val="10"/>
        <color theme="1"/>
        <rFont val="Verdana"/>
        <family val="2"/>
      </rPr>
      <t>updated 1/06/2023</t>
    </r>
    <r>
      <rPr>
        <sz val="10"/>
        <color theme="1"/>
        <rFont val="Verdana"/>
        <family val="2"/>
      </rPr>
      <t xml:space="preserve">
PROYECTO HERMANAS SB
Henry Gran Guarda Blend 2019
ESPUMANTE BLEND CHAMPENOISE
</t>
    </r>
    <r>
      <rPr>
        <i/>
        <sz val="10"/>
        <color theme="1"/>
        <rFont val="Verdana"/>
        <family val="2"/>
      </rPr>
      <t xml:space="preserve">updated 27/6/2023
</t>
    </r>
    <r>
      <rPr>
        <b/>
        <u/>
        <sz val="10"/>
        <color theme="1"/>
        <rFont val="Verdana"/>
        <family val="2"/>
      </rPr>
      <t xml:space="preserve">DELUXE - ZONDA
</t>
    </r>
    <r>
      <rPr>
        <b/>
        <sz val="10"/>
        <color theme="1"/>
        <rFont val="Verdana"/>
        <family val="2"/>
      </rPr>
      <t xml:space="preserve">$32300pp al 31/7 - 
Menú Cuyano
</t>
    </r>
    <r>
      <rPr>
        <i/>
        <sz val="10"/>
        <color theme="1"/>
        <rFont val="Verdana"/>
        <family val="2"/>
      </rPr>
      <t>updated 22/6/2023</t>
    </r>
    <r>
      <rPr>
        <b/>
        <sz val="10"/>
        <color theme="1"/>
        <rFont val="Verdana"/>
        <family val="2"/>
      </rPr>
      <t xml:space="preserve">
</t>
    </r>
    <r>
      <rPr>
        <sz val="10"/>
        <color theme="1"/>
        <rFont val="Verdana"/>
        <family val="2"/>
      </rPr>
      <t xml:space="preserve">Proyecto Hermanas
Guarda Malbec DOC
Primeras Viñas
Henry '19
Espumante Lungo y Extra brut 
</t>
    </r>
    <r>
      <rPr>
        <i/>
        <sz val="10"/>
        <color theme="1"/>
        <rFont val="Verdana"/>
        <family val="2"/>
      </rPr>
      <t>updated 9/3/2023
$</t>
    </r>
    <r>
      <rPr>
        <b/>
        <i/>
        <sz val="10"/>
        <color theme="1"/>
        <rFont val="Verdana"/>
        <family val="2"/>
      </rPr>
      <t>16000</t>
    </r>
    <r>
      <rPr>
        <i/>
        <sz val="10"/>
        <color theme="1"/>
        <rFont val="Verdana"/>
        <family val="2"/>
      </rPr>
      <t>pp upgrade añadas antiguas</t>
    </r>
    <r>
      <rPr>
        <sz val="10"/>
        <color theme="1"/>
        <rFont val="Verdana"/>
        <family val="2"/>
      </rPr>
      <t xml:space="preserve">
</t>
    </r>
  </si>
  <si>
    <r>
      <rPr>
        <b/>
        <sz val="10"/>
        <rFont val="Verdana"/>
        <family val="2"/>
      </rPr>
      <t>$24000pp
Menú Salentein</t>
    </r>
    <r>
      <rPr>
        <sz val="10"/>
        <rFont val="Verdana"/>
        <family val="2"/>
      </rPr>
      <t xml:space="preserve"> - 6 pasos maridados c/ vinos alta gama
</t>
    </r>
    <r>
      <rPr>
        <i/>
        <sz val="10"/>
        <rFont val="Verdana"/>
        <family val="2"/>
      </rPr>
      <t xml:space="preserve">updated 1/07/2023
</t>
    </r>
    <r>
      <rPr>
        <b/>
        <sz val="10"/>
        <color rgb="FFFF0000"/>
        <rFont val="Verdana"/>
        <family val="2"/>
      </rPr>
      <t xml:space="preserve">
Espacio Salentein INCLUYE VISITA s/degustación  &gt;&gt;&gt;&gt;
</t>
    </r>
    <r>
      <rPr>
        <b/>
        <sz val="9"/>
        <color rgb="FFFF0000"/>
        <rFont val="Verdana"/>
        <family val="2"/>
      </rPr>
      <t>Se puede pedir almuerzo en Posada Salentein - $ 26500pp precio público (desc de alrededor de 20%)</t>
    </r>
  </si>
  <si>
    <r>
      <t xml:space="preserve">$12400 pp (iva incl)
</t>
    </r>
    <r>
      <rPr>
        <i/>
        <sz val="10"/>
        <rFont val="Verdana"/>
        <family val="2"/>
      </rPr>
      <t>updated 1/7/2023</t>
    </r>
    <r>
      <rPr>
        <b/>
        <sz val="10"/>
        <rFont val="Verdana"/>
        <family val="2"/>
      </rPr>
      <t xml:space="preserve">
Experiencia en bicicleta y degustación de:
</t>
    </r>
    <r>
      <rPr>
        <sz val="10"/>
        <rFont val="Verdana"/>
        <family val="2"/>
      </rPr>
      <t xml:space="preserve">Dos Cauces Malbec
Los Muros Blend
Magnum Corpore Gran Malbec
+ tabla de quesos cada dos personas y frutos secos </t>
    </r>
    <r>
      <rPr>
        <b/>
        <sz val="10"/>
        <rFont val="Verdana"/>
        <family val="2"/>
      </rPr>
      <t xml:space="preserve">
Degustación deluxe: degu regular + 1 copa de terroir único - $</t>
    </r>
    <r>
      <rPr>
        <b/>
        <sz val="10"/>
        <color rgb="FFFF0000"/>
        <rFont val="Verdana"/>
        <family val="2"/>
      </rPr>
      <t>10300</t>
    </r>
    <r>
      <rPr>
        <b/>
        <sz val="10"/>
        <rFont val="Verdana"/>
        <family val="2"/>
      </rPr>
      <t xml:space="preserve"> pp</t>
    </r>
  </si>
  <si>
    <r>
      <t xml:space="preserve">12:00 Zaina </t>
    </r>
    <r>
      <rPr>
        <sz val="8"/>
        <rFont val="Wingdings"/>
        <charset val="2"/>
      </rPr>
      <t>ü+A2434</t>
    </r>
  </si>
  <si>
    <t>186+434</t>
  </si>
  <si>
    <t>reservas@piedrainfinita.com
Whatsapp:  261 255 4027 
Tel: 4410000 int 750
Tel directo: 4410090</t>
  </si>
  <si>
    <t>Adriana Fontanarossa (jefa de turismo)</t>
  </si>
  <si>
    <r>
      <t xml:space="preserve">$7900pp (IVA incl.)
</t>
    </r>
    <r>
      <rPr>
        <i/>
        <sz val="10"/>
        <rFont val="Verdana"/>
        <family val="2"/>
      </rPr>
      <t xml:space="preserve">updated 1/7/2023
</t>
    </r>
    <r>
      <rPr>
        <b/>
        <i/>
        <sz val="10"/>
        <rFont val="Verdana"/>
        <family val="2"/>
      </rPr>
      <t>paseo en carrito de golf</t>
    </r>
    <r>
      <rPr>
        <i/>
        <sz val="10"/>
        <rFont val="Verdana"/>
        <family val="2"/>
      </rPr>
      <t xml:space="preserve">
</t>
    </r>
    <r>
      <rPr>
        <sz val="10"/>
        <rFont val="Verdana"/>
        <family val="2"/>
      </rPr>
      <t>Rosé</t>
    </r>
    <r>
      <rPr>
        <i/>
        <sz val="10"/>
        <rFont val="Verdana"/>
        <family val="2"/>
      </rPr>
      <t xml:space="preserve">
</t>
    </r>
    <r>
      <rPr>
        <sz val="10"/>
        <rFont val="Verdana"/>
        <family val="2"/>
      </rPr>
      <t xml:space="preserve">Dos Cauces Malbec
Los Muros Blend
Magno Corpore Gran Malbec
</t>
    </r>
    <r>
      <rPr>
        <i/>
        <sz val="10"/>
        <rFont val="Verdana"/>
        <family val="2"/>
      </rPr>
      <t xml:space="preserve">+ tabla de quesos cada dos personas y frutos secos
updated 1/7/2022
</t>
    </r>
    <r>
      <rPr>
        <b/>
        <sz val="10"/>
        <rFont val="Verdana"/>
        <family val="2"/>
      </rPr>
      <t/>
    </r>
  </si>
  <si>
    <t>ofrecí Uco a Nyrene Haque x2 - Carla 3/7</t>
  </si>
  <si>
    <t>Canadian - OK info</t>
  </si>
  <si>
    <t>pidieron Cruzat - info OK</t>
  </si>
  <si>
    <t>Luli
Florencia Torres (facturación)
Luli Ríos
(venta directa)
Neysan Cerro (encargado de turismo)</t>
  </si>
  <si>
    <t>Ryan Prather</t>
  </si>
  <si>
    <r>
      <t xml:space="preserve">12/12:30 Decero </t>
    </r>
    <r>
      <rPr>
        <sz val="8"/>
        <rFont val="Wingdings"/>
        <charset val="2"/>
      </rPr>
      <t>ü</t>
    </r>
    <r>
      <rPr>
        <sz val="8"/>
        <rFont val="Arial"/>
        <family val="2"/>
      </rPr>
      <t xml:space="preserve"> </t>
    </r>
    <r>
      <rPr>
        <b/>
        <sz val="8"/>
        <rFont val="Arial"/>
        <family val="2"/>
      </rPr>
      <t>&gt;&gt; PAGADO $30600pp</t>
    </r>
  </si>
  <si>
    <r>
      <rPr>
        <b/>
        <sz val="10"/>
        <rFont val="Verdana"/>
        <family val="2"/>
      </rPr>
      <t xml:space="preserve">US$ 60 pp - US$ 55 si compran $90000 o más
</t>
    </r>
    <r>
      <rPr>
        <i/>
        <sz val="9"/>
        <rFont val="Verdana"/>
        <family val="2"/>
      </rPr>
      <t>updated 4/07/2023</t>
    </r>
    <r>
      <rPr>
        <sz val="10"/>
        <rFont val="Verdana"/>
        <family val="2"/>
      </rPr>
      <t xml:space="preserve">
Recepción Abras TO
Barrel Tasting: Alandes Rva MB del Valle de Uco
Alandes Paradoux BL Non Vintage Assemblage (MB, CS, CF, ME, PV) 18-19-20
Altocedro Finca Los Tanos Gran Reserva MB 
Altocedro GRva MB )si no hay stock reemplazar por GRva CF o Qaramy 6oo - BL de MB, CS, Syrah)
Capricho Nº18 MB-CS 
</t>
    </r>
    <r>
      <rPr>
        <i/>
        <sz val="10"/>
        <rFont val="Verdana"/>
        <family val="2"/>
      </rPr>
      <t>+ variedades de quesos, aceitunas, aceite de oliva, pan casero</t>
    </r>
    <r>
      <rPr>
        <sz val="10"/>
        <rFont val="Verdana"/>
        <family val="2"/>
      </rPr>
      <t xml:space="preserve">
</t>
    </r>
    <r>
      <rPr>
        <i/>
        <sz val="10"/>
        <rFont val="Verdana"/>
        <family val="2"/>
      </rPr>
      <t>updated 4/7/2023</t>
    </r>
  </si>
  <si>
    <r>
      <t xml:space="preserve">9:30 Cruzat  </t>
    </r>
    <r>
      <rPr>
        <sz val="8"/>
        <rFont val="Wingdings"/>
        <charset val="2"/>
      </rPr>
      <t>ü</t>
    </r>
  </si>
  <si>
    <r>
      <rPr>
        <b/>
        <sz val="10"/>
        <rFont val="Verdana"/>
        <family val="2"/>
      </rPr>
      <t xml:space="preserve">$15200pp (IVA incl) </t>
    </r>
    <r>
      <rPr>
        <i/>
        <sz val="10"/>
        <rFont val="Verdana"/>
        <family val="2"/>
      </rPr>
      <t xml:space="preserve">
updated 1/7/2023
</t>
    </r>
    <r>
      <rPr>
        <i/>
        <u/>
        <sz val="10"/>
        <rFont val="Verdana"/>
        <family val="2"/>
      </rPr>
      <t>Grandes Reservas</t>
    </r>
    <r>
      <rPr>
        <i/>
        <sz val="10"/>
        <rFont val="Verdana"/>
        <family val="2"/>
      </rPr>
      <t xml:space="preserve">
</t>
    </r>
    <r>
      <rPr>
        <sz val="10"/>
        <rFont val="Verdana"/>
        <family val="2"/>
      </rPr>
      <t xml:space="preserve">Tempus Alba Pleno
Tempus Alba Rva del Enólogo
Tempus Alba Selección de Clones Vero MB
Tempus Plural Partida Lim. Blend de Blends
</t>
    </r>
    <r>
      <rPr>
        <i/>
        <sz val="10"/>
        <rFont val="Verdana"/>
        <family val="2"/>
      </rPr>
      <t>+ fiambres, quesos, frutos secos, aceite de oliva, pasta de acitunas, focaccia</t>
    </r>
    <r>
      <rPr>
        <sz val="10"/>
        <rFont val="Verdana"/>
        <family val="2"/>
      </rPr>
      <t xml:space="preserve">
</t>
    </r>
    <r>
      <rPr>
        <i/>
        <sz val="10"/>
        <rFont val="Verdana"/>
        <family val="2"/>
      </rPr>
      <t>updated 1/11/2022</t>
    </r>
  </si>
  <si>
    <r>
      <t xml:space="preserve">$18000pp
</t>
    </r>
    <r>
      <rPr>
        <i/>
        <sz val="10"/>
        <rFont val="Verdana"/>
        <family val="2"/>
      </rPr>
      <t xml:space="preserve">updated 1/06/2023 -Julio
</t>
    </r>
    <r>
      <rPr>
        <b/>
        <sz val="10"/>
        <rFont val="Verdana"/>
        <family val="2"/>
      </rPr>
      <t xml:space="preserve">Menú 4 pasos - vinos Martino  Varietales
$27000pp
Menú 4 pasos - upgrade: Martino Varietales y Baldomir Terroir Series
</t>
    </r>
    <r>
      <rPr>
        <b/>
        <sz val="10"/>
        <color rgb="FFFF0000"/>
        <rFont val="Verdana"/>
        <family val="2"/>
      </rPr>
      <t xml:space="preserve">GUÍA LIBERADO!
</t>
    </r>
    <r>
      <rPr>
        <sz val="10"/>
        <rFont val="Verdana"/>
        <family val="2"/>
      </rPr>
      <t xml:space="preserve">Agosto: </t>
    </r>
    <r>
      <rPr>
        <sz val="10"/>
        <color rgb="FFFF0000"/>
        <rFont val="Verdana"/>
        <family val="2"/>
      </rPr>
      <t>$22500pp // $31500pp</t>
    </r>
  </si>
  <si>
    <t>Melvin Eveleingh x2</t>
  </si>
  <si>
    <t>melvin.eveleigh@hotmail.com</t>
  </si>
  <si>
    <t>Michelle cumple años el Sábado</t>
  </si>
  <si>
    <t>Australian - WA +61451957713</t>
  </si>
  <si>
    <t xml:space="preserve">Michelle Eveleigh </t>
  </si>
  <si>
    <r>
      <t xml:space="preserve">12:00 Zaina </t>
    </r>
    <r>
      <rPr>
        <sz val="8"/>
        <rFont val="Wingdings"/>
        <charset val="2"/>
      </rPr>
      <t>ü</t>
    </r>
    <r>
      <rPr>
        <sz val="8"/>
        <color rgb="FF0000FF"/>
        <rFont val="Arial"/>
        <family val="2"/>
      </rPr>
      <t/>
    </r>
  </si>
  <si>
    <r>
      <t xml:space="preserve">Alfa Crux </t>
    </r>
    <r>
      <rPr>
        <sz val="8"/>
        <rFont val="Wingdings"/>
        <charset val="2"/>
      </rPr>
      <t>ü</t>
    </r>
  </si>
  <si>
    <r>
      <rPr>
        <b/>
        <sz val="10"/>
        <rFont val="Verdana"/>
        <family val="2"/>
      </rPr>
      <t xml:space="preserve">$8900pp - Septiembre 
</t>
    </r>
    <r>
      <rPr>
        <i/>
        <sz val="10"/>
        <rFont val="Verdana"/>
        <family val="2"/>
      </rPr>
      <t>updated 1/07/2023</t>
    </r>
    <r>
      <rPr>
        <sz val="10"/>
        <rFont val="Verdana"/>
        <family val="2"/>
      </rPr>
      <t xml:space="preserve">
Famiglia VI o CH
Famiglia MB
Gran Famiglia Malbec o Corte
Particular Merlot o Cab Franc
Espumante Estrella Premium
</t>
    </r>
    <r>
      <rPr>
        <i/>
        <sz val="10"/>
        <rFont val="Verdana"/>
        <family val="2"/>
      </rPr>
      <t>+ acompañamientos
updated 1/11/2022</t>
    </r>
  </si>
  <si>
    <r>
      <rPr>
        <b/>
        <sz val="10"/>
        <rFont val="Verdana"/>
        <family val="2"/>
      </rPr>
      <t xml:space="preserve">$16800pp c/5 vinos
</t>
    </r>
    <r>
      <rPr>
        <i/>
        <sz val="10"/>
        <rFont val="Verdana"/>
        <family val="2"/>
      </rPr>
      <t xml:space="preserve">updated 1/07/2023
</t>
    </r>
    <r>
      <rPr>
        <sz val="10"/>
        <rFont val="Verdana"/>
        <family val="2"/>
      </rPr>
      <t xml:space="preserve">Espumante Los Stradivarius de Bianchi CS
Particular (varietal a elección o Merlot de San Rafael)
Particular (varietal a elección CF, MB o CS
IV Generación Gran Malbec 2018
IV Generación  Gran Corte 2020
</t>
    </r>
    <r>
      <rPr>
        <i/>
        <sz val="10"/>
        <rFont val="Verdana"/>
        <family val="2"/>
      </rPr>
      <t>updated 3/4/2023</t>
    </r>
    <r>
      <rPr>
        <sz val="10"/>
        <rFont val="Verdana"/>
        <family val="2"/>
      </rPr>
      <t xml:space="preserve">
</t>
    </r>
  </si>
  <si>
    <r>
      <rPr>
        <b/>
        <sz val="10"/>
        <rFont val="Verdana"/>
        <family val="2"/>
      </rPr>
      <t xml:space="preserve">$18240pp 
Exp. Salentein Privada
</t>
    </r>
    <r>
      <rPr>
        <i/>
        <sz val="10"/>
        <rFont val="Verdana"/>
        <family val="2"/>
      </rPr>
      <t>updated 1/7/2023</t>
    </r>
    <r>
      <rPr>
        <b/>
        <sz val="10"/>
        <rFont val="Verdana"/>
        <family val="2"/>
      </rPr>
      <t xml:space="preserve">
</t>
    </r>
    <r>
      <rPr>
        <b/>
        <sz val="10"/>
        <color rgb="FFFF0000"/>
        <rFont val="Verdana"/>
        <family val="2"/>
      </rPr>
      <t>$10320 a partir de Julio</t>
    </r>
    <r>
      <rPr>
        <b/>
        <sz val="10"/>
        <color theme="1"/>
        <rFont val="Verdana"/>
        <family val="2"/>
      </rPr>
      <t xml:space="preserve">
</t>
    </r>
    <r>
      <rPr>
        <i/>
        <sz val="10"/>
        <color theme="1"/>
        <rFont val="Verdana"/>
        <family val="2"/>
      </rPr>
      <t xml:space="preserve">updated 1/7/2023
</t>
    </r>
    <r>
      <rPr>
        <u/>
        <sz val="10"/>
        <color theme="1"/>
        <rFont val="Verdana"/>
        <family val="2"/>
      </rPr>
      <t>Degu Ampora</t>
    </r>
    <r>
      <rPr>
        <i/>
        <sz val="10"/>
        <color theme="1"/>
        <rFont val="Verdana"/>
        <family val="2"/>
      </rPr>
      <t xml:space="preserve">
</t>
    </r>
    <r>
      <rPr>
        <sz val="10"/>
        <color theme="1"/>
        <rFont val="Verdana"/>
        <family val="2"/>
      </rPr>
      <t xml:space="preserve">1 Salentein Reserva
2 Salentein Númina 
1 Pr1mus
</t>
    </r>
    <r>
      <rPr>
        <i/>
        <sz val="10"/>
        <color theme="1"/>
        <rFont val="Verdana"/>
        <family val="2"/>
      </rPr>
      <t xml:space="preserve">updated 22//2023
</t>
    </r>
    <r>
      <rPr>
        <b/>
        <sz val="10"/>
        <color rgb="FFFF0000"/>
        <rFont val="Verdana"/>
        <family val="2"/>
      </rPr>
      <t>regu y deluxe avisar nº de pax el día anterior al tour x grupo de WA
-guía siempre incluido</t>
    </r>
  </si>
  <si>
    <r>
      <rPr>
        <b/>
        <sz val="10"/>
        <rFont val="Verdana"/>
        <family val="2"/>
      </rPr>
      <t>$24300pp</t>
    </r>
    <r>
      <rPr>
        <b/>
        <sz val="10"/>
        <color rgb="FFFF0000"/>
        <rFont val="Verdana"/>
        <family val="2"/>
      </rPr>
      <t xml:space="preserve">
</t>
    </r>
    <r>
      <rPr>
        <i/>
        <sz val="10"/>
        <rFont val="Verdana"/>
        <family val="2"/>
      </rPr>
      <t>updated 01/07/2023-Agosto</t>
    </r>
    <r>
      <rPr>
        <sz val="10"/>
        <rFont val="Verdana"/>
        <family val="2"/>
      </rPr>
      <t xml:space="preserve">
Menú de 5 pasos maridaje Reserva
</t>
    </r>
    <r>
      <rPr>
        <b/>
        <sz val="10"/>
        <rFont val="Verdana"/>
        <family val="2"/>
      </rPr>
      <t xml:space="preserve">guía al 50%
</t>
    </r>
    <r>
      <rPr>
        <i/>
        <sz val="10"/>
        <rFont val="Verdana"/>
        <family val="2"/>
      </rPr>
      <t xml:space="preserve">updated 1/5/2023
</t>
    </r>
  </si>
  <si>
    <r>
      <rPr>
        <b/>
        <sz val="10"/>
        <rFont val="Verdana"/>
        <family val="2"/>
      </rPr>
      <t xml:space="preserve">US$ 145 pp + AR$ 65000 botella de microediciones
TERROIR EXPLORER
</t>
    </r>
    <r>
      <rPr>
        <sz val="10"/>
        <rFont val="Verdana"/>
        <family val="2"/>
      </rPr>
      <t xml:space="preserve">5 etiquetas Vinculum y Vineyard Designate
</t>
    </r>
    <r>
      <rPr>
        <i/>
        <sz val="10"/>
        <rFont val="Verdana"/>
        <family val="2"/>
      </rPr>
      <t>updated 7/7/2023</t>
    </r>
    <r>
      <rPr>
        <b/>
        <sz val="10"/>
        <rFont val="Verdana"/>
        <family val="2"/>
      </rPr>
      <t xml:space="preserve">
</t>
    </r>
    <r>
      <rPr>
        <b/>
        <sz val="10"/>
        <color theme="0" tint="-0.499984740745262"/>
        <rFont val="Verdana"/>
        <family val="2"/>
      </rPr>
      <t xml:space="preserve">US$ 280 pp
</t>
    </r>
    <r>
      <rPr>
        <i/>
        <sz val="10"/>
        <color theme="0" tint="-0.499984740745262"/>
        <rFont val="Verdana"/>
        <family val="2"/>
      </rPr>
      <t>updated 12/12/2023</t>
    </r>
    <r>
      <rPr>
        <sz val="10"/>
        <color theme="0" tint="-0.499984740745262"/>
        <rFont val="Verdana"/>
        <family val="2"/>
      </rPr>
      <t xml:space="preserve">
1 Felino
1 Bramare Ap
1 Vinculum
1 Viña Cobos Vineyard Designate
1 Viña Cobos Microediciones
</t>
    </r>
    <r>
      <rPr>
        <b/>
        <sz val="10"/>
        <color theme="0" tint="-0.499984740745262"/>
        <rFont val="Verdana"/>
        <family val="2"/>
      </rPr>
      <t>US$ 100 botella de Cobos</t>
    </r>
  </si>
  <si>
    <t>105+90</t>
  </si>
  <si>
    <r>
      <t>$24660pp - a Julio</t>
    </r>
    <r>
      <rPr>
        <b/>
        <sz val="10"/>
        <color rgb="FFFF0000"/>
        <rFont val="Verdana"/>
        <family val="2"/>
      </rPr>
      <t xml:space="preserve"> &gt; después US$ 119 cambio venta BNA del día del almuerzo </t>
    </r>
    <r>
      <rPr>
        <b/>
        <sz val="10"/>
        <rFont val="Verdana"/>
        <family val="2"/>
      </rPr>
      <t xml:space="preserve">
</t>
    </r>
    <r>
      <rPr>
        <i/>
        <sz val="10"/>
        <rFont val="Verdana"/>
        <family val="2"/>
      </rPr>
      <t>updated 1/5/2023</t>
    </r>
    <r>
      <rPr>
        <sz val="10"/>
        <rFont val="Verdana"/>
        <family val="2"/>
      </rPr>
      <t xml:space="preserve">
</t>
    </r>
    <r>
      <rPr>
        <u/>
        <sz val="10"/>
        <rFont val="Verdana"/>
        <family val="2"/>
      </rPr>
      <t>Experiencia Cab Franc</t>
    </r>
    <r>
      <rPr>
        <sz val="10"/>
        <rFont val="Verdana"/>
        <family val="2"/>
      </rPr>
      <t xml:space="preserve">
Ed Limitada Blanc de Franc
Los Francs Cab Franc de La Finca
Los Francs Cab Franc de cuartel
Pasionado Cab Franc
Ensamble Otoñal Cosecha Tardía
</t>
    </r>
    <r>
      <rPr>
        <i/>
        <sz val="10"/>
        <rFont val="Verdana"/>
        <family val="2"/>
      </rPr>
      <t>updated 9/12/2022</t>
    </r>
    <r>
      <rPr>
        <b/>
        <sz val="10"/>
        <rFont val="Verdana"/>
        <family val="2"/>
      </rPr>
      <t xml:space="preserve">
menos de 5 pax &gt; guía al 50% 
'+ de 5 pax &gt; guía liberado
</t>
    </r>
  </si>
  <si>
    <r>
      <rPr>
        <b/>
        <sz val="10"/>
        <rFont val="Verdana"/>
        <family val="2"/>
      </rPr>
      <t>$17050pp - Julio</t>
    </r>
    <r>
      <rPr>
        <b/>
        <sz val="10"/>
        <color rgb="FFFF0000"/>
        <rFont val="Verdana"/>
        <family val="2"/>
      </rPr>
      <t xml:space="preserve"> &gt; después US$ 83 cambio venta BNA del día del almuerzo </t>
    </r>
    <r>
      <rPr>
        <sz val="10"/>
        <rFont val="Verdana"/>
        <family val="2"/>
      </rPr>
      <t xml:space="preserve">
</t>
    </r>
    <r>
      <rPr>
        <i/>
        <sz val="10"/>
        <rFont val="Verdana"/>
        <family val="2"/>
      </rPr>
      <t>updated 1/05/2023</t>
    </r>
    <r>
      <rPr>
        <sz val="10"/>
        <rFont val="Verdana"/>
        <family val="2"/>
      </rPr>
      <t xml:space="preserve">
</t>
    </r>
    <r>
      <rPr>
        <u/>
        <sz val="10"/>
        <rFont val="Verdana"/>
        <family val="2"/>
      </rPr>
      <t>Pasos por la montaña (4 pasos</t>
    </r>
    <r>
      <rPr>
        <sz val="10"/>
        <rFont val="Verdana"/>
        <family val="2"/>
      </rPr>
      <t xml:space="preserve">)
Altitud Chardonnay
Elevación Red Blend
Cuatro Cepas Pasionado 
Ensamble Extra Brut
</t>
    </r>
    <r>
      <rPr>
        <i/>
        <sz val="10"/>
        <rFont val="Verdana"/>
        <family val="2"/>
      </rPr>
      <t>updated 9/12/2022</t>
    </r>
    <r>
      <rPr>
        <sz val="10"/>
        <rFont val="Verdana"/>
        <family val="2"/>
      </rPr>
      <t xml:space="preserve">
</t>
    </r>
    <r>
      <rPr>
        <b/>
        <sz val="10"/>
        <rFont val="Verdana"/>
        <family val="2"/>
      </rPr>
      <t>menos de 5 pax &gt; guía al 50% 
'+ de 5 pax &gt; guía liberado</t>
    </r>
  </si>
  <si>
    <t>Vistalba/Altus/Diamandes/Monteviejo/Andeluna/Alessio NO</t>
  </si>
  <si>
    <t>Vistalba/Martino/Decero/Altus/Diamandes/Mendel canceló NO</t>
  </si>
  <si>
    <t>FERIADO - PATRONO SANTIAGO</t>
  </si>
  <si>
    <t>1-10 pasajeros</t>
  </si>
  <si>
    <t>11-19 pasajeros</t>
  </si>
  <si>
    <r>
      <t xml:space="preserve">Pablo Bustos
</t>
    </r>
    <r>
      <rPr>
        <sz val="9"/>
        <rFont val="Verdana"/>
        <family val="2"/>
      </rPr>
      <t>(Hosp. Manager)</t>
    </r>
    <r>
      <rPr>
        <b/>
        <sz val="10"/>
        <rFont val="Verdana"/>
        <family val="2"/>
      </rPr>
      <t xml:space="preserve">
Juan Pablo Molina </t>
    </r>
    <r>
      <rPr>
        <sz val="9"/>
        <rFont val="Verdana"/>
        <family val="2"/>
      </rPr>
      <t>(Encargado de rvas, fact)</t>
    </r>
    <r>
      <rPr>
        <b/>
        <sz val="10"/>
        <rFont val="Verdana"/>
        <family val="2"/>
      </rPr>
      <t xml:space="preserve">
Camila Oviedo </t>
    </r>
    <r>
      <rPr>
        <sz val="9"/>
        <rFont val="Verdana"/>
        <family val="2"/>
      </rPr>
      <t>(Coord. de hospitalidad)</t>
    </r>
    <r>
      <rPr>
        <b/>
        <sz val="10"/>
        <rFont val="Verdana"/>
        <family val="2"/>
      </rPr>
      <t xml:space="preserve">
</t>
    </r>
  </si>
  <si>
    <r>
      <rPr>
        <b/>
        <sz val="10"/>
        <rFont val="Verdana"/>
        <family val="2"/>
      </rPr>
      <t xml:space="preserve">Reservas a </t>
    </r>
    <r>
      <rPr>
        <sz val="10"/>
        <rFont val="Verdana"/>
        <family val="2"/>
      </rPr>
      <t xml:space="preserve">hospitality@vinacobos.com - 
</t>
    </r>
    <r>
      <rPr>
        <b/>
        <i/>
        <sz val="10"/>
        <rFont val="Verdana"/>
        <family val="2"/>
      </rPr>
      <t xml:space="preserve">visitas </t>
    </r>
    <r>
      <rPr>
        <sz val="10"/>
        <rFont val="Verdana"/>
        <family val="2"/>
      </rPr>
      <t xml:space="preserve">
pablobustos@vinacobos.com - </t>
    </r>
    <r>
      <rPr>
        <b/>
        <i/>
        <sz val="10"/>
        <rFont val="Verdana"/>
        <family val="2"/>
      </rPr>
      <t>Revisión de tarifas, programas o urgencias, y pagos</t>
    </r>
    <r>
      <rPr>
        <sz val="10"/>
        <rFont val="Verdana"/>
        <family val="2"/>
      </rPr>
      <t xml:space="preserve">
giulianatosoni@vinacobos.com
4790130 
156746740 (Pablo)
156746689 (Turismo </t>
    </r>
    <r>
      <rPr>
        <b/>
        <sz val="10"/>
        <rFont val="Verdana"/>
        <family val="2"/>
      </rPr>
      <t>sólo llamadas</t>
    </r>
    <r>
      <rPr>
        <sz val="10"/>
        <rFont val="Verdana"/>
        <family val="2"/>
      </rPr>
      <t xml:space="preserve">)
261 3211777 (Rvas WhatsApp)
261 604-3832 (Camila)
</t>
    </r>
  </si>
  <si>
    <r>
      <rPr>
        <b/>
        <sz val="10"/>
        <rFont val="Verdana"/>
        <family val="2"/>
      </rPr>
      <t xml:space="preserve">$20000pp
</t>
    </r>
    <r>
      <rPr>
        <i/>
        <sz val="10"/>
        <rFont val="Verdana"/>
        <family val="2"/>
      </rPr>
      <t>updated 1/7/2023
*</t>
    </r>
    <r>
      <rPr>
        <sz val="10"/>
        <rFont val="Verdana"/>
        <family val="2"/>
      </rPr>
      <t xml:space="preserve">Línea Críos
*Línea BenMarco
*Línea Susana Balbo Signature 
</t>
    </r>
    <r>
      <rPr>
        <i/>
        <sz val="10"/>
        <rFont val="Verdana"/>
        <family val="2"/>
      </rPr>
      <t>updated 20/12/2022</t>
    </r>
  </si>
  <si>
    <t>51796.36+128007.51</t>
  </si>
  <si>
    <t>WA: +1-713-459 4729</t>
  </si>
  <si>
    <r>
      <rPr>
        <b/>
        <sz val="10"/>
        <rFont val="Verdana"/>
        <family val="2"/>
      </rPr>
      <t xml:space="preserve">$4300 pp
</t>
    </r>
    <r>
      <rPr>
        <i/>
        <sz val="10"/>
        <rFont val="Verdana"/>
        <family val="2"/>
      </rPr>
      <t>updated 1/7/2023 - Agosto</t>
    </r>
    <r>
      <rPr>
        <sz val="10"/>
        <rFont val="Verdana"/>
        <family val="2"/>
      </rPr>
      <t xml:space="preserve">
1 Ratafia (licor)
1 Premier
1 Cuvée 
1 S.V Finca La Dama
+ galletas
</t>
    </r>
    <r>
      <rPr>
        <i/>
        <sz val="10"/>
        <rFont val="Verdana"/>
        <family val="2"/>
      </rPr>
      <t>updated 04/06/2022</t>
    </r>
  </si>
  <si>
    <r>
      <rPr>
        <b/>
        <sz val="10"/>
        <rFont val="Verdana"/>
        <family val="2"/>
      </rPr>
      <t xml:space="preserve">$9000 pp
</t>
    </r>
    <r>
      <rPr>
        <i/>
        <sz val="10"/>
        <rFont val="Verdana"/>
        <family val="2"/>
      </rPr>
      <t xml:space="preserve">updated 1/7/2023 - Agosto
</t>
    </r>
    <r>
      <rPr>
        <sz val="10"/>
        <rFont val="Verdana"/>
        <family val="2"/>
      </rPr>
      <t xml:space="preserve">Experiencia mi "Mi propia botella"
1 Premier
1 Cuvée 
1 S.V Finca La Dama
1 Millésime
+ galletas
</t>
    </r>
    <r>
      <rPr>
        <i/>
        <sz val="10"/>
        <rFont val="Verdana"/>
        <family val="2"/>
      </rPr>
      <t>updated 7/12/2021</t>
    </r>
  </si>
  <si>
    <t>David Cheshire</t>
  </si>
  <si>
    <t>Profesor de Filosofía</t>
  </si>
  <si>
    <t>Sarah Salvador</t>
  </si>
  <si>
    <t>8:35 Alessio, Claudio</t>
  </si>
  <si>
    <t>transfer to the airport - modest luggage</t>
  </si>
  <si>
    <t>Laura Lanwermeyer</t>
  </si>
  <si>
    <t>AA 1401 - fly out at 7:30pm to BA</t>
  </si>
  <si>
    <t>52031.7+120306.27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</si>
</sst>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000"/>
    <numFmt numFmtId="166" formatCode="yyyy\-mm"/>
    <numFmt numFmtId="167" formatCode="_(* #,##0_);_(* \(#,##0\);_(* &quot;-&quot;??_);_(@_)"/>
    <numFmt numFmtId="168" formatCode="yyyy&quot;年&quot;m&quot;月&quot;d&quot;日&quot;;@"/>
    <numFmt numFmtId="169" formatCode="0.0"/>
    <numFmt numFmtId="170" formatCode="[$€-2]\ #,##0;[Red]\-[$€-2]\ #,##0"/>
  </numFmts>
  <fonts count="12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10"/>
      <color indexed="18"/>
      <name val="Arial"/>
      <family val="2"/>
    </font>
    <font>
      <i/>
      <u/>
      <sz val="10"/>
      <name val="Arial"/>
      <family val="2"/>
    </font>
    <font>
      <u/>
      <sz val="10"/>
      <color indexed="12"/>
      <name val="Arial"/>
      <family val="2"/>
    </font>
    <font>
      <b/>
      <sz val="10"/>
      <name val="Verdana"/>
      <family val="2"/>
    </font>
    <font>
      <sz val="10"/>
      <name val="Verdana"/>
      <family val="2"/>
    </font>
    <font>
      <i/>
      <sz val="10"/>
      <name val="Verdana"/>
      <family val="2"/>
    </font>
    <font>
      <sz val="8"/>
      <name val="Arial"/>
      <family val="2"/>
    </font>
    <font>
      <sz val="11"/>
      <name val="Verdana"/>
      <family val="2"/>
    </font>
    <font>
      <sz val="10"/>
      <color rgb="FFFF0000"/>
      <name val="Arial"/>
      <family val="2"/>
    </font>
    <font>
      <b/>
      <sz val="10"/>
      <color rgb="FFFF0000"/>
      <name val="Arial"/>
      <family val="2"/>
    </font>
    <font>
      <sz val="8"/>
      <color rgb="FFFF0000"/>
      <name val="Arial"/>
      <family val="2"/>
    </font>
    <font>
      <b/>
      <sz val="10"/>
      <color rgb="FFFF0000"/>
      <name val="Verdana"/>
      <family val="2"/>
    </font>
    <font>
      <i/>
      <sz val="10"/>
      <name val="Arial"/>
      <family val="2"/>
    </font>
    <font>
      <b/>
      <sz val="11"/>
      <name val="Verdana"/>
      <family val="2"/>
    </font>
    <font>
      <u/>
      <sz val="10"/>
      <color rgb="FF0000FF"/>
      <name val="Arial"/>
      <family val="2"/>
    </font>
    <font>
      <b/>
      <sz val="16"/>
      <color indexed="9"/>
      <name val="Trebuchet MS"/>
      <family val="2"/>
    </font>
    <font>
      <b/>
      <sz val="11"/>
      <color theme="5" tint="-0.249977111117893"/>
      <name val="Arial"/>
      <family val="2"/>
    </font>
    <font>
      <b/>
      <sz val="11"/>
      <color rgb="FF0000FF"/>
      <name val="Arial"/>
      <family val="2"/>
    </font>
    <font>
      <u/>
      <sz val="10"/>
      <name val="Verdana"/>
      <family val="2"/>
    </font>
    <font>
      <sz val="10"/>
      <color rgb="FFFF0000"/>
      <name val="Verdana"/>
      <family val="2"/>
    </font>
    <font>
      <b/>
      <sz val="14"/>
      <name val="Arial"/>
      <family val="2"/>
    </font>
    <font>
      <b/>
      <sz val="14"/>
      <color indexed="20"/>
      <name val="Arial"/>
      <family val="2"/>
    </font>
    <font>
      <i/>
      <sz val="10"/>
      <color indexed="17"/>
      <name val="Arial"/>
      <family val="2"/>
    </font>
    <font>
      <b/>
      <sz val="10"/>
      <color indexed="57"/>
      <name val="Arial"/>
      <family val="2"/>
    </font>
    <font>
      <sz val="10"/>
      <color indexed="57"/>
      <name val="Arial"/>
      <family val="2"/>
    </font>
    <font>
      <i/>
      <sz val="10"/>
      <color rgb="FF0000FF"/>
      <name val="Arial"/>
      <family val="2"/>
    </font>
    <font>
      <sz val="10"/>
      <color rgb="FF0000FF"/>
      <name val="Arial"/>
      <family val="2"/>
    </font>
    <font>
      <b/>
      <sz val="11"/>
      <name val="Arial"/>
      <family val="2"/>
    </font>
    <font>
      <b/>
      <sz val="10"/>
      <color indexed="12"/>
      <name val="Arial"/>
      <family val="2"/>
    </font>
    <font>
      <b/>
      <sz val="11"/>
      <color rgb="FF006600"/>
      <name val="Arial"/>
      <family val="2"/>
    </font>
    <font>
      <b/>
      <sz val="12"/>
      <color rgb="FF006600"/>
      <name val="Arial"/>
      <family val="2"/>
    </font>
    <font>
      <b/>
      <sz val="10"/>
      <color rgb="FF006600"/>
      <name val="Arial"/>
      <family val="2"/>
    </font>
    <font>
      <b/>
      <sz val="10"/>
      <color rgb="FF0000FF"/>
      <name val="Arial"/>
      <family val="2"/>
    </font>
    <font>
      <i/>
      <sz val="10"/>
      <color rgb="FFFF0000"/>
      <name val="Verdana"/>
      <family val="2"/>
    </font>
    <font>
      <b/>
      <sz val="10"/>
      <color theme="0" tint="-0.249977111117893"/>
      <name val="Arial"/>
      <family val="2"/>
    </font>
    <font>
      <sz val="10"/>
      <color theme="0" tint="-0.249977111117893"/>
      <name val="Arial"/>
      <family val="2"/>
    </font>
    <font>
      <i/>
      <sz val="10"/>
      <color theme="0" tint="-0.249977111117893"/>
      <name val="Arial"/>
      <family val="2"/>
    </font>
    <font>
      <b/>
      <sz val="16"/>
      <name val="Arial"/>
      <family val="2"/>
    </font>
    <font>
      <b/>
      <sz val="12"/>
      <name val="Calibri"/>
      <family val="2"/>
      <scheme val="minor"/>
    </font>
    <font>
      <i/>
      <sz val="10"/>
      <name val="Calibri"/>
      <family val="2"/>
      <scheme val="minor"/>
    </font>
    <font>
      <sz val="12"/>
      <name val="Calibri"/>
      <family val="2"/>
      <scheme val="minor"/>
    </font>
    <font>
      <sz val="11"/>
      <name val="Calibri"/>
      <family val="2"/>
      <scheme val="minor"/>
    </font>
    <font>
      <sz val="9"/>
      <name val="Arial"/>
      <family val="2"/>
    </font>
    <font>
      <sz val="10"/>
      <name val="Calibri"/>
      <family val="2"/>
      <scheme val="minor"/>
    </font>
    <font>
      <b/>
      <sz val="11"/>
      <color theme="1"/>
      <name val="Calibri"/>
      <family val="2"/>
      <scheme val="minor"/>
    </font>
    <font>
      <b/>
      <sz val="16"/>
      <color theme="1"/>
      <name val="Calibri"/>
      <family val="2"/>
      <scheme val="minor"/>
    </font>
    <font>
      <b/>
      <i/>
      <sz val="10"/>
      <name val="Calibri"/>
      <family val="2"/>
      <scheme val="minor"/>
    </font>
    <font>
      <u/>
      <sz val="10"/>
      <name val="Arial"/>
      <family val="2"/>
    </font>
    <font>
      <b/>
      <sz val="11"/>
      <name val="Calibri"/>
      <family val="2"/>
      <scheme val="minor"/>
    </font>
    <font>
      <sz val="10"/>
      <color theme="5" tint="-0.249977111117893"/>
      <name val="Verdana"/>
      <family val="2"/>
    </font>
    <font>
      <b/>
      <sz val="10"/>
      <color theme="5" tint="-0.249977111117893"/>
      <name val="Verdana"/>
      <family val="2"/>
    </font>
    <font>
      <i/>
      <sz val="10"/>
      <color theme="5" tint="-0.249977111117893"/>
      <name val="Verdana"/>
      <family val="2"/>
    </font>
    <font>
      <sz val="10"/>
      <color theme="0" tint="-0.34998626667073579"/>
      <name val="Verdana"/>
      <family val="2"/>
    </font>
    <font>
      <b/>
      <sz val="10"/>
      <color theme="0" tint="-0.34998626667073579"/>
      <name val="Verdana"/>
      <family val="2"/>
    </font>
    <font>
      <sz val="10"/>
      <color rgb="FFC00000"/>
      <name val="Verdana"/>
      <family val="2"/>
    </font>
    <font>
      <b/>
      <sz val="10"/>
      <color rgb="FFC00000"/>
      <name val="Verdana"/>
      <family val="2"/>
    </font>
    <font>
      <b/>
      <sz val="10"/>
      <color theme="1"/>
      <name val="Verdana"/>
      <family val="2"/>
    </font>
    <font>
      <b/>
      <sz val="10"/>
      <color theme="0" tint="-0.499984740745262"/>
      <name val="Verdana"/>
      <family val="2"/>
    </font>
    <font>
      <sz val="10"/>
      <color rgb="FF000000"/>
      <name val="Verdana"/>
      <family val="2"/>
    </font>
    <font>
      <sz val="10"/>
      <color theme="1"/>
      <name val="Arial"/>
      <family val="2"/>
    </font>
    <font>
      <sz val="10"/>
      <color theme="1"/>
      <name val="Verdana"/>
      <family val="2"/>
    </font>
    <font>
      <i/>
      <sz val="9"/>
      <name val="Verdana"/>
      <family val="2"/>
    </font>
    <font>
      <i/>
      <sz val="10"/>
      <color theme="1"/>
      <name val="Verdana"/>
      <family val="2"/>
    </font>
    <font>
      <sz val="10"/>
      <color theme="0" tint="-0.499984740745262"/>
      <name val="Verdana"/>
      <family val="2"/>
    </font>
    <font>
      <i/>
      <sz val="10"/>
      <color theme="0" tint="-0.499984740745262"/>
      <name val="Verdana"/>
      <family val="2"/>
    </font>
    <font>
      <i/>
      <u/>
      <sz val="10"/>
      <name val="Verdana"/>
      <family val="2"/>
    </font>
    <font>
      <sz val="12"/>
      <color rgb="FFFF0000"/>
      <name val="Calibri"/>
      <family val="2"/>
      <scheme val="minor"/>
    </font>
    <font>
      <b/>
      <i/>
      <sz val="10"/>
      <name val="Verdana"/>
      <family val="2"/>
    </font>
    <font>
      <i/>
      <sz val="11"/>
      <name val="Calibri"/>
      <family val="2"/>
      <scheme val="minor"/>
    </font>
    <font>
      <sz val="11"/>
      <name val="Arial"/>
      <family val="2"/>
    </font>
    <font>
      <sz val="9"/>
      <name val="Verdana"/>
      <family val="2"/>
    </font>
    <font>
      <i/>
      <sz val="11"/>
      <color theme="1"/>
      <name val="Calibri"/>
      <family val="2"/>
      <scheme val="minor"/>
    </font>
    <font>
      <b/>
      <sz val="10"/>
      <name val="Open Sans"/>
      <family val="2"/>
    </font>
    <font>
      <sz val="10"/>
      <name val="Open Sans"/>
      <family val="2"/>
    </font>
    <font>
      <b/>
      <i/>
      <sz val="8"/>
      <color rgb="FFFF0000"/>
      <name val="Arial"/>
      <family val="2"/>
    </font>
    <font>
      <sz val="8"/>
      <color rgb="FF0000FF"/>
      <name val="Arial"/>
      <family val="2"/>
    </font>
    <font>
      <b/>
      <sz val="8"/>
      <color indexed="16"/>
      <name val="Arial"/>
      <family val="2"/>
    </font>
    <font>
      <sz val="11"/>
      <color rgb="FF000000"/>
      <name val="Calibri"/>
      <family val="2"/>
    </font>
    <font>
      <b/>
      <sz val="11"/>
      <color rgb="FF000000"/>
      <name val="Calibri"/>
      <family val="2"/>
    </font>
    <font>
      <sz val="10"/>
      <name val="Calibri"/>
      <family val="2"/>
    </font>
    <font>
      <b/>
      <i/>
      <sz val="8"/>
      <color rgb="FF0000FF"/>
      <name val="Arial"/>
      <family val="2"/>
    </font>
    <font>
      <b/>
      <i/>
      <sz val="8"/>
      <name val="Arial"/>
      <family val="2"/>
    </font>
    <font>
      <b/>
      <sz val="10"/>
      <color theme="1"/>
      <name val="Arial"/>
      <family val="2"/>
    </font>
    <font>
      <sz val="8"/>
      <color rgb="FF0000FF"/>
      <name val="Wingdings"/>
      <charset val="2"/>
    </font>
    <font>
      <sz val="8"/>
      <color rgb="FFFF0000"/>
      <name val="Wingdings"/>
      <charset val="2"/>
    </font>
    <font>
      <sz val="8"/>
      <name val="Wingdings"/>
      <charset val="2"/>
    </font>
    <font>
      <b/>
      <sz val="10"/>
      <color rgb="FF00B050"/>
      <name val="Arial"/>
      <family val="2"/>
    </font>
    <font>
      <sz val="8"/>
      <name val="Calibri"/>
      <family val="2"/>
      <scheme val="minor"/>
    </font>
    <font>
      <b/>
      <sz val="8"/>
      <color rgb="FF0000FF"/>
      <name val="Arial"/>
      <family val="2"/>
    </font>
    <font>
      <b/>
      <u/>
      <sz val="10"/>
      <name val="Verdana"/>
      <family val="2"/>
    </font>
    <font>
      <b/>
      <sz val="8"/>
      <name val="Arial"/>
      <family val="2"/>
    </font>
    <font>
      <b/>
      <sz val="10"/>
      <color rgb="FF17DF71"/>
      <name val="Arial"/>
      <family val="2"/>
    </font>
    <font>
      <b/>
      <sz val="10"/>
      <color rgb="FF00CC99"/>
      <name val="Arial"/>
      <family val="2"/>
    </font>
    <font>
      <b/>
      <i/>
      <sz val="10"/>
      <color rgb="FF000000"/>
      <name val="Arial"/>
      <family val="2"/>
    </font>
    <font>
      <i/>
      <sz val="10"/>
      <color rgb="FF000000"/>
      <name val="Arial"/>
      <family val="2"/>
    </font>
    <font>
      <b/>
      <i/>
      <sz val="8"/>
      <color theme="1"/>
      <name val="Arial"/>
      <family val="2"/>
    </font>
    <font>
      <sz val="10"/>
      <color rgb="FF17DF71"/>
      <name val="Arial"/>
      <family val="2"/>
    </font>
    <font>
      <i/>
      <sz val="10"/>
      <color rgb="FFFF0000"/>
      <name val="Arial"/>
      <family val="2"/>
    </font>
    <font>
      <b/>
      <i/>
      <sz val="10"/>
      <color rgb="FFFF0000"/>
      <name val="Verdana"/>
      <family val="2"/>
    </font>
    <font>
      <b/>
      <sz val="10"/>
      <color theme="3" tint="0.39997558519241921"/>
      <name val="Arial"/>
      <family val="2"/>
    </font>
    <font>
      <i/>
      <sz val="10"/>
      <color theme="1"/>
      <name val="Arial"/>
      <family val="2"/>
    </font>
    <font>
      <sz val="9"/>
      <color rgb="FFFF0000"/>
      <name val="Arial"/>
      <family val="2"/>
    </font>
    <font>
      <b/>
      <i/>
      <sz val="10"/>
      <name val="Arial"/>
      <family val="2"/>
    </font>
    <font>
      <b/>
      <sz val="8"/>
      <color rgb="FFFF0000"/>
      <name val="Arial"/>
      <family val="2"/>
    </font>
    <font>
      <sz val="8"/>
      <name val="Rial"/>
    </font>
    <font>
      <sz val="8"/>
      <color theme="1"/>
      <name val="Arial"/>
      <family val="2"/>
    </font>
    <font>
      <sz val="8"/>
      <color theme="1"/>
      <name val="Wingdings"/>
      <charset val="2"/>
    </font>
    <font>
      <b/>
      <sz val="10"/>
      <color theme="7" tint="0.39997558519241921"/>
      <name val="Arial"/>
      <family val="2"/>
    </font>
    <font>
      <b/>
      <u/>
      <sz val="10"/>
      <color theme="1"/>
      <name val="Verdana"/>
      <family val="2"/>
    </font>
    <font>
      <b/>
      <sz val="10"/>
      <color rgb="FF00B0F0"/>
      <name val="Arial"/>
      <family val="2"/>
    </font>
    <font>
      <b/>
      <sz val="10"/>
      <color theme="8"/>
      <name val="Arial"/>
      <family val="2"/>
    </font>
    <font>
      <i/>
      <sz val="11"/>
      <name val="Arial"/>
      <family val="2"/>
    </font>
    <font>
      <u/>
      <sz val="10"/>
      <color rgb="FFFF0000"/>
      <name val="Arial"/>
      <family val="2"/>
    </font>
    <font>
      <u/>
      <sz val="12"/>
      <color theme="1"/>
      <name val="Arial"/>
      <family val="2"/>
    </font>
    <font>
      <b/>
      <i/>
      <sz val="10"/>
      <color theme="1"/>
      <name val="Verdana"/>
      <family val="2"/>
    </font>
    <font>
      <b/>
      <sz val="9"/>
      <color rgb="FFFF0000"/>
      <name val="Verdana"/>
      <family val="2"/>
    </font>
    <font>
      <u/>
      <sz val="10"/>
      <color theme="1"/>
      <name val="Verdana"/>
      <family val="2"/>
    </font>
  </fonts>
  <fills count="1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FFFCC"/>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64"/>
      </left>
      <right/>
      <top style="thin">
        <color indexed="64"/>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rgb="FF000000"/>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s>
  <cellStyleXfs count="9">
    <xf numFmtId="0" fontId="0" fillId="0" borderId="0"/>
    <xf numFmtId="164" fontId="3" fillId="0" borderId="0" applyFont="0" applyFill="0" applyBorder="0" applyAlignment="0" applyProtection="0"/>
    <xf numFmtId="0" fontId="9" fillId="0" borderId="0" applyNumberFormat="0" applyFill="0" applyBorder="0" applyAlignment="0" applyProtection="0">
      <alignment vertical="top"/>
      <protection locked="0"/>
    </xf>
    <xf numFmtId="0" fontId="2"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cellStyleXfs>
  <cellXfs count="594">
    <xf numFmtId="0" fontId="0" fillId="0" borderId="0" xfId="0"/>
    <xf numFmtId="0" fontId="6" fillId="0" borderId="0" xfId="0" applyFont="1" applyBorder="1" applyAlignment="1" applyProtection="1">
      <alignment horizontal="left"/>
      <protection locked="0"/>
    </xf>
    <xf numFmtId="0" fontId="6" fillId="0" borderId="2"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0" xfId="0" applyFont="1" applyFill="1" applyBorder="1" applyAlignment="1" applyProtection="1">
      <alignment horizontal="left"/>
      <protection locked="0"/>
    </xf>
    <xf numFmtId="15" fontId="5" fillId="0" borderId="0" xfId="0" applyNumberFormat="1" applyFont="1" applyFill="1" applyBorder="1" applyAlignment="1">
      <alignment horizontal="left"/>
    </xf>
    <xf numFmtId="20" fontId="6" fillId="0" borderId="0" xfId="0" applyNumberFormat="1" applyFont="1" applyFill="1" applyBorder="1" applyAlignment="1">
      <alignment horizontal="left"/>
    </xf>
    <xf numFmtId="0" fontId="7" fillId="2" borderId="5" xfId="0" applyFont="1" applyFill="1" applyBorder="1" applyAlignment="1">
      <alignment horizontal="left" vertical="center" wrapText="1"/>
    </xf>
    <xf numFmtId="20" fontId="7" fillId="2" borderId="5" xfId="0" applyNumberFormat="1" applyFont="1" applyFill="1" applyBorder="1" applyAlignment="1">
      <alignment horizontal="left" vertical="center" wrapText="1"/>
    </xf>
    <xf numFmtId="0" fontId="7" fillId="2" borderId="5"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center" vertical="center" wrapText="1"/>
      <protection locked="0"/>
    </xf>
    <xf numFmtId="0" fontId="3" fillId="0" borderId="0" xfId="0" applyFont="1"/>
    <xf numFmtId="0" fontId="5" fillId="0" borderId="0" xfId="0" applyFont="1"/>
    <xf numFmtId="0" fontId="6" fillId="0" borderId="0" xfId="0" applyFont="1" applyFill="1" applyBorder="1" applyAlignment="1" applyProtection="1">
      <alignment horizontal="center"/>
      <protection locked="0"/>
    </xf>
    <xf numFmtId="166" fontId="6" fillId="0" borderId="0" xfId="0" applyNumberFormat="1" applyFont="1" applyBorder="1" applyAlignment="1" applyProtection="1">
      <alignment horizontal="left"/>
      <protection locked="0"/>
    </xf>
    <xf numFmtId="0" fontId="7" fillId="2" borderId="8" xfId="0" applyFont="1" applyFill="1" applyBorder="1" applyAlignment="1" applyProtection="1">
      <alignment horizontal="left" vertical="center" wrapText="1"/>
      <protection locked="0"/>
    </xf>
    <xf numFmtId="0" fontId="5" fillId="0" borderId="0" xfId="0" applyFont="1" applyAlignment="1">
      <alignment vertical="center"/>
    </xf>
    <xf numFmtId="20" fontId="0" fillId="0" borderId="11" xfId="0" applyNumberFormat="1" applyBorder="1"/>
    <xf numFmtId="0" fontId="0" fillId="0" borderId="1" xfId="0" applyBorder="1"/>
    <xf numFmtId="20" fontId="0" fillId="0" borderId="1" xfId="0" applyNumberFormat="1" applyBorder="1"/>
    <xf numFmtId="0" fontId="5" fillId="2" borderId="12" xfId="0" applyFont="1" applyFill="1" applyBorder="1" applyAlignment="1">
      <alignment vertical="center"/>
    </xf>
    <xf numFmtId="0" fontId="5" fillId="4" borderId="13" xfId="0" applyFont="1" applyFill="1" applyBorder="1"/>
    <xf numFmtId="0" fontId="5" fillId="4" borderId="14" xfId="0" applyFont="1" applyFill="1" applyBorder="1"/>
    <xf numFmtId="0" fontId="5" fillId="2" borderId="8" xfId="0" applyFont="1" applyFill="1" applyBorder="1" applyAlignment="1">
      <alignment vertical="center" wrapText="1"/>
    </xf>
    <xf numFmtId="0" fontId="5" fillId="2" borderId="5" xfId="0" applyFont="1" applyFill="1" applyBorder="1" applyAlignment="1">
      <alignment vertical="center"/>
    </xf>
    <xf numFmtId="0" fontId="5" fillId="0" borderId="15" xfId="0" applyFont="1" applyBorder="1"/>
    <xf numFmtId="0" fontId="5" fillId="0" borderId="16" xfId="0" applyFont="1" applyBorder="1"/>
    <xf numFmtId="0" fontId="3" fillId="0" borderId="2"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20" fontId="5" fillId="0" borderId="11" xfId="0" applyNumberFormat="1" applyFont="1" applyBorder="1"/>
    <xf numFmtId="20" fontId="5" fillId="0" borderId="1" xfId="0" applyNumberFormat="1" applyFont="1" applyBorder="1"/>
    <xf numFmtId="0" fontId="5" fillId="0" borderId="1" xfId="0" applyFont="1" applyBorder="1"/>
    <xf numFmtId="0" fontId="6" fillId="2" borderId="8" xfId="0" applyFont="1" applyFill="1" applyBorder="1" applyAlignment="1">
      <alignment vertical="center" wrapText="1"/>
    </xf>
    <xf numFmtId="0" fontId="7" fillId="2" borderId="12"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protection locked="0"/>
    </xf>
    <xf numFmtId="15" fontId="6" fillId="0" borderId="0" xfId="0" applyNumberFormat="1" applyFont="1" applyBorder="1" applyAlignment="1" applyProtection="1">
      <alignment horizontal="left"/>
      <protection locked="0"/>
    </xf>
    <xf numFmtId="166" fontId="6" fillId="0" borderId="0" xfId="0" applyNumberFormat="1" applyFont="1" applyFill="1" applyBorder="1" applyAlignment="1" applyProtection="1">
      <alignment horizontal="left"/>
      <protection locked="0"/>
    </xf>
    <xf numFmtId="0" fontId="15" fillId="0" borderId="2"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16" fillId="0" borderId="2" xfId="0" applyFont="1" applyFill="1" applyBorder="1" applyAlignment="1" applyProtection="1">
      <alignment horizontal="left"/>
      <protection locked="0"/>
    </xf>
    <xf numFmtId="20" fontId="3" fillId="0" borderId="6" xfId="0" applyNumberFormat="1" applyFont="1" applyFill="1" applyBorder="1" applyAlignment="1">
      <alignment horizontal="left"/>
    </xf>
    <xf numFmtId="20" fontId="15" fillId="0" borderId="6" xfId="0" applyNumberFormat="1" applyFont="1" applyFill="1" applyBorder="1" applyAlignment="1">
      <alignment horizontal="left"/>
    </xf>
    <xf numFmtId="0" fontId="7" fillId="0" borderId="0"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protection locked="0"/>
    </xf>
    <xf numFmtId="0" fontId="10" fillId="0" borderId="0" xfId="0" applyFont="1" applyFill="1" applyAlignment="1">
      <alignment wrapText="1"/>
    </xf>
    <xf numFmtId="0" fontId="10" fillId="0" borderId="0" xfId="0" applyFont="1" applyFill="1" applyBorder="1" applyAlignment="1">
      <alignment wrapText="1"/>
    </xf>
    <xf numFmtId="0" fontId="11" fillId="0" borderId="0" xfId="0" applyFont="1" applyFill="1" applyBorder="1" applyAlignment="1">
      <alignment wrapText="1"/>
    </xf>
    <xf numFmtId="0" fontId="11" fillId="0" borderId="0" xfId="0" applyFont="1" applyFill="1" applyAlignment="1">
      <alignment wrapText="1"/>
    </xf>
    <xf numFmtId="0" fontId="11" fillId="0" borderId="0" xfId="0" applyFont="1" applyAlignment="1">
      <alignment wrapText="1"/>
    </xf>
    <xf numFmtId="0" fontId="10" fillId="0" borderId="0" xfId="0" applyFont="1" applyFill="1" applyBorder="1" applyAlignment="1">
      <alignment horizontal="center" wrapText="1"/>
    </xf>
    <xf numFmtId="0" fontId="11" fillId="0" borderId="0" xfId="0" applyFont="1" applyFill="1" applyBorder="1" applyAlignment="1"/>
    <xf numFmtId="0" fontId="11" fillId="0" borderId="19" xfId="0" applyFont="1" applyFill="1" applyBorder="1" applyAlignment="1">
      <alignment vertical="top" wrapText="1"/>
    </xf>
    <xf numFmtId="0" fontId="11" fillId="0" borderId="18" xfId="0" applyFont="1" applyFill="1" applyBorder="1" applyAlignment="1">
      <alignment vertical="top" wrapText="1"/>
    </xf>
    <xf numFmtId="0" fontId="11" fillId="0" borderId="17" xfId="0" applyFont="1" applyFill="1" applyBorder="1" applyAlignment="1">
      <alignment vertical="top" wrapText="1"/>
    </xf>
    <xf numFmtId="0" fontId="10" fillId="0" borderId="17" xfId="0" applyFont="1" applyFill="1" applyBorder="1" applyAlignment="1">
      <alignment vertical="top" wrapText="1"/>
    </xf>
    <xf numFmtId="0" fontId="10" fillId="0" borderId="19" xfId="0" applyFont="1" applyFill="1" applyBorder="1" applyAlignment="1">
      <alignment vertical="top" wrapText="1"/>
    </xf>
    <xf numFmtId="0" fontId="10" fillId="0" borderId="0" xfId="0" applyFont="1" applyAlignment="1">
      <alignment wrapText="1"/>
    </xf>
    <xf numFmtId="0" fontId="10" fillId="7" borderId="2" xfId="0" applyFont="1" applyFill="1" applyBorder="1" applyAlignment="1">
      <alignment horizontal="left" vertical="center" wrapText="1"/>
    </xf>
    <xf numFmtId="0" fontId="10" fillId="7" borderId="6" xfId="0" quotePrefix="1" applyFont="1" applyFill="1" applyBorder="1" applyAlignment="1">
      <alignment horizontal="left" vertical="center" wrapText="1"/>
    </xf>
    <xf numFmtId="0" fontId="20" fillId="0" borderId="0" xfId="0" applyFont="1" applyFill="1" applyBorder="1" applyAlignment="1">
      <alignment horizontal="center" wrapText="1"/>
    </xf>
    <xf numFmtId="0" fontId="21" fillId="0" borderId="10" xfId="2" applyFont="1" applyFill="1" applyBorder="1" applyAlignment="1" applyProtection="1">
      <alignment horizontal="left" wrapText="1"/>
    </xf>
    <xf numFmtId="0" fontId="22" fillId="5" borderId="3" xfId="0" applyFont="1" applyFill="1" applyBorder="1" applyAlignment="1">
      <alignment horizontal="center" vertical="center" wrapText="1"/>
    </xf>
    <xf numFmtId="0" fontId="14" fillId="0" borderId="0" xfId="0" applyFont="1" applyFill="1" applyBorder="1" applyAlignment="1"/>
    <xf numFmtId="0" fontId="20" fillId="7" borderId="2" xfId="0" applyFont="1" applyFill="1" applyBorder="1" applyAlignment="1">
      <alignment horizontal="center" vertical="center" wrapText="1"/>
    </xf>
    <xf numFmtId="0" fontId="20" fillId="7" borderId="0" xfId="0" applyFont="1" applyFill="1" applyAlignment="1">
      <alignment horizontal="center" vertical="center" wrapText="1"/>
    </xf>
    <xf numFmtId="0" fontId="23" fillId="0" borderId="0" xfId="2" applyFont="1" applyFill="1" applyBorder="1" applyAlignment="1" applyProtection="1">
      <alignment wrapText="1"/>
    </xf>
    <xf numFmtId="0" fontId="24" fillId="0" borderId="0" xfId="2" applyFont="1" applyFill="1" applyBorder="1" applyAlignment="1" applyProtection="1">
      <alignment wrapText="1"/>
    </xf>
    <xf numFmtId="0" fontId="11" fillId="0" borderId="19" xfId="0" applyFont="1" applyFill="1" applyBorder="1" applyAlignment="1">
      <alignment wrapText="1"/>
    </xf>
    <xf numFmtId="0" fontId="11" fillId="0" borderId="0" xfId="0" applyFont="1" applyFill="1" applyBorder="1" applyAlignment="1">
      <alignment vertical="top" wrapText="1"/>
    </xf>
    <xf numFmtId="0" fontId="10" fillId="0" borderId="0" xfId="0" applyFont="1" applyFill="1" applyBorder="1" applyAlignment="1">
      <alignment vertical="top" wrapText="1"/>
    </xf>
    <xf numFmtId="0" fontId="16" fillId="0" borderId="0" xfId="0" applyFont="1"/>
    <xf numFmtId="0" fontId="3" fillId="0" borderId="2" xfId="0" applyFont="1" applyBorder="1"/>
    <xf numFmtId="0" fontId="3" fillId="0" borderId="0" xfId="0" applyFont="1" applyFill="1" applyBorder="1" applyAlignment="1" applyProtection="1">
      <alignment horizontal="left"/>
      <protection locked="0"/>
    </xf>
    <xf numFmtId="0" fontId="3" fillId="0" borderId="0" xfId="0" applyFont="1" applyBorder="1"/>
    <xf numFmtId="0" fontId="0" fillId="0" borderId="9" xfId="0" applyBorder="1" applyAlignment="1"/>
    <xf numFmtId="0" fontId="27" fillId="0" borderId="0" xfId="0" quotePrefix="1" applyFont="1" applyAlignment="1">
      <alignment horizontal="left"/>
    </xf>
    <xf numFmtId="0" fontId="28" fillId="0" borderId="0" xfId="0" applyFont="1"/>
    <xf numFmtId="0" fontId="3" fillId="0" borderId="9" xfId="0" applyFont="1" applyBorder="1" applyAlignment="1"/>
    <xf numFmtId="0" fontId="29" fillId="0" borderId="0" xfId="0" applyFont="1"/>
    <xf numFmtId="0" fontId="30" fillId="0" borderId="0" xfId="0" applyFont="1" applyAlignment="1"/>
    <xf numFmtId="0" fontId="31" fillId="0" borderId="0" xfId="0" applyFont="1" applyAlignment="1"/>
    <xf numFmtId="0" fontId="0" fillId="0" borderId="0" xfId="0" applyAlignment="1"/>
    <xf numFmtId="0" fontId="19" fillId="0" borderId="0" xfId="0" applyFont="1"/>
    <xf numFmtId="0" fontId="0" fillId="0" borderId="0" xfId="0" applyBorder="1"/>
    <xf numFmtId="0" fontId="5" fillId="0" borderId="0"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left"/>
    </xf>
    <xf numFmtId="0" fontId="5" fillId="0" borderId="20" xfId="0" applyFont="1" applyBorder="1" applyAlignment="1">
      <alignment horizontal="center"/>
    </xf>
    <xf numFmtId="0" fontId="32" fillId="0" borderId="0" xfId="0" applyFont="1" applyAlignment="1">
      <alignment horizontal="left"/>
    </xf>
    <xf numFmtId="0" fontId="5" fillId="0" borderId="17" xfId="0" applyFont="1" applyBorder="1" applyAlignment="1">
      <alignment horizontal="center"/>
    </xf>
    <xf numFmtId="0" fontId="33" fillId="0" borderId="0" xfId="0" applyFont="1"/>
    <xf numFmtId="0" fontId="5" fillId="0" borderId="4" xfId="0" applyFont="1" applyBorder="1" applyAlignment="1">
      <alignment horizontal="center"/>
    </xf>
    <xf numFmtId="0" fontId="33" fillId="0" borderId="0" xfId="0" applyFont="1" applyBorder="1" applyAlignment="1">
      <alignment horizontal="left"/>
    </xf>
    <xf numFmtId="0" fontId="0" fillId="0" borderId="0" xfId="0" applyBorder="1" applyAlignment="1"/>
    <xf numFmtId="0" fontId="34" fillId="0" borderId="0" xfId="0" quotePrefix="1" applyFont="1" applyAlignment="1"/>
    <xf numFmtId="0" fontId="5" fillId="0" borderId="21" xfId="0" applyFont="1" applyBorder="1" applyAlignment="1">
      <alignment horizontal="center"/>
    </xf>
    <xf numFmtId="0" fontId="0" fillId="0" borderId="0" xfId="0" applyBorder="1" applyAlignment="1">
      <alignment horizontal="center"/>
    </xf>
    <xf numFmtId="0" fontId="3" fillId="0" borderId="0" xfId="0" quotePrefix="1" applyFont="1" applyAlignment="1">
      <alignment horizontal="left"/>
    </xf>
    <xf numFmtId="0" fontId="3" fillId="0" borderId="17" xfId="0" applyFont="1" applyBorder="1" applyAlignment="1">
      <alignment horizontal="center"/>
    </xf>
    <xf numFmtId="0" fontId="0" fillId="0" borderId="0" xfId="0" applyAlignment="1">
      <alignment horizontal="center"/>
    </xf>
    <xf numFmtId="0" fontId="32" fillId="0" borderId="0" xfId="0" applyFont="1" applyAlignment="1">
      <alignment horizontal="center"/>
    </xf>
    <xf numFmtId="0" fontId="3" fillId="0" borderId="0" xfId="0" applyFont="1" applyBorder="1" applyAlignment="1">
      <alignment horizontal="center"/>
    </xf>
    <xf numFmtId="0" fontId="5" fillId="0" borderId="0" xfId="0" applyFont="1" applyBorder="1" applyAlignment="1"/>
    <xf numFmtId="0" fontId="3" fillId="0" borderId="0" xfId="0" applyFont="1" applyAlignment="1">
      <alignment horizontal="center"/>
    </xf>
    <xf numFmtId="0" fontId="35" fillId="0" borderId="0" xfId="0" applyFont="1" applyBorder="1" applyAlignment="1"/>
    <xf numFmtId="0" fontId="35" fillId="0" borderId="0" xfId="0" applyFont="1" applyBorder="1"/>
    <xf numFmtId="0" fontId="30" fillId="0" borderId="0" xfId="0" applyFont="1" applyBorder="1" applyAlignment="1"/>
    <xf numFmtId="0" fontId="5" fillId="0" borderId="0" xfId="0" applyFont="1" applyBorder="1"/>
    <xf numFmtId="0" fontId="36" fillId="0" borderId="0" xfId="0" quotePrefix="1" applyFont="1" applyAlignment="1"/>
    <xf numFmtId="0" fontId="37" fillId="0" borderId="0" xfId="0" quotePrefix="1" applyFont="1" applyAlignment="1"/>
    <xf numFmtId="0" fontId="3" fillId="0" borderId="0" xfId="0" applyFont="1" applyFill="1" applyBorder="1"/>
    <xf numFmtId="0" fontId="33" fillId="0" borderId="0" xfId="0" applyFont="1" applyAlignment="1">
      <alignment horizontal="center"/>
    </xf>
    <xf numFmtId="0" fontId="39" fillId="0" borderId="0" xfId="0" applyFont="1" applyBorder="1" applyAlignment="1">
      <alignment horizontal="center"/>
    </xf>
    <xf numFmtId="0" fontId="0" fillId="0" borderId="4" xfId="0" applyBorder="1"/>
    <xf numFmtId="0" fontId="27" fillId="0" borderId="22" xfId="0" applyFont="1" applyBorder="1" applyAlignment="1">
      <alignment horizontal="center" vertical="center"/>
    </xf>
    <xf numFmtId="0" fontId="3" fillId="0" borderId="17" xfId="0" applyFont="1" applyBorder="1"/>
    <xf numFmtId="0" fontId="3" fillId="0" borderId="4" xfId="0" applyFont="1" applyBorder="1"/>
    <xf numFmtId="0" fontId="3" fillId="0" borderId="17"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3" fillId="0" borderId="4" xfId="0" applyFont="1" applyBorder="1" applyAlignment="1">
      <alignment vertical="top" wrapText="1"/>
    </xf>
    <xf numFmtId="0" fontId="15" fillId="0" borderId="4" xfId="0" applyFont="1" applyBorder="1"/>
    <xf numFmtId="0" fontId="5" fillId="0" borderId="0" xfId="0" applyFont="1" applyFill="1" applyBorder="1"/>
    <xf numFmtId="0" fontId="0" fillId="0" borderId="23" xfId="0" applyBorder="1"/>
    <xf numFmtId="0" fontId="0" fillId="0" borderId="0" xfId="0" applyBorder="1" applyAlignment="1">
      <alignment horizontal="center"/>
    </xf>
    <xf numFmtId="0" fontId="0" fillId="0" borderId="0" xfId="0" applyBorder="1" applyAlignment="1">
      <alignment horizontal="center"/>
    </xf>
    <xf numFmtId="0" fontId="5" fillId="0" borderId="0" xfId="0" applyFont="1" applyAlignment="1">
      <alignment horizontal="left"/>
    </xf>
    <xf numFmtId="0" fontId="16" fillId="0" borderId="4" xfId="0" applyFont="1" applyBorder="1"/>
    <xf numFmtId="1" fontId="3" fillId="0" borderId="0" xfId="0" applyNumberFormat="1" applyFont="1" applyBorder="1" applyAlignment="1">
      <alignment horizontal="center"/>
    </xf>
    <xf numFmtId="0" fontId="33" fillId="0" borderId="0" xfId="0" applyFont="1" applyBorder="1" applyAlignment="1">
      <alignment horizontal="center"/>
    </xf>
    <xf numFmtId="1" fontId="3" fillId="0" borderId="0" xfId="0" applyNumberFormat="1" applyFont="1" applyFill="1" applyBorder="1" applyAlignment="1">
      <alignment horizontal="center"/>
    </xf>
    <xf numFmtId="0" fontId="42" fillId="0" borderId="0" xfId="0" applyFont="1"/>
    <xf numFmtId="0" fontId="42" fillId="0" borderId="0" xfId="0" applyFont="1" applyBorder="1" applyAlignment="1">
      <alignment horizontal="center"/>
    </xf>
    <xf numFmtId="0" fontId="42" fillId="0" borderId="0" xfId="0" applyFont="1" applyBorder="1"/>
    <xf numFmtId="0" fontId="42" fillId="0" borderId="0" xfId="0" applyFont="1" applyAlignment="1">
      <alignment horizontal="center"/>
    </xf>
    <xf numFmtId="0" fontId="41" fillId="0" borderId="0" xfId="0" applyFont="1" applyBorder="1" applyAlignment="1"/>
    <xf numFmtId="0" fontId="42" fillId="0" borderId="0" xfId="0" applyFont="1" applyBorder="1" applyAlignment="1"/>
    <xf numFmtId="0" fontId="19" fillId="0" borderId="4" xfId="0" applyFont="1" applyBorder="1"/>
    <xf numFmtId="0" fontId="19" fillId="0" borderId="4" xfId="0" applyFont="1" applyFill="1" applyBorder="1" applyAlignment="1" applyProtection="1">
      <alignment horizontal="left"/>
      <protection locked="0"/>
    </xf>
    <xf numFmtId="0" fontId="18" fillId="0" borderId="17" xfId="0" applyFont="1" applyFill="1" applyBorder="1" applyAlignment="1">
      <alignment vertical="top"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wrapText="1"/>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44" fillId="0" borderId="0" xfId="0" quotePrefix="1" applyFont="1" applyAlignment="1">
      <alignment horizontal="left" vertical="center"/>
    </xf>
    <xf numFmtId="0" fontId="3" fillId="0" borderId="0" xfId="0" applyFont="1" applyAlignment="1">
      <alignment vertical="center"/>
    </xf>
    <xf numFmtId="0" fontId="46" fillId="0" borderId="0" xfId="0" applyFont="1" applyAlignment="1">
      <alignment vertical="center"/>
    </xf>
    <xf numFmtId="0" fontId="45" fillId="0" borderId="22" xfId="0" applyFont="1" applyFill="1" applyBorder="1" applyAlignment="1">
      <alignment vertical="center" wrapText="1"/>
    </xf>
    <xf numFmtId="0" fontId="48" fillId="0" borderId="17" xfId="0" applyFont="1" applyFill="1" applyBorder="1" applyAlignment="1">
      <alignment vertical="center" wrapText="1"/>
    </xf>
    <xf numFmtId="0" fontId="48" fillId="0" borderId="4" xfId="0" applyFont="1" applyFill="1" applyBorder="1" applyAlignment="1">
      <alignment vertical="center" wrapText="1"/>
    </xf>
    <xf numFmtId="0" fontId="47" fillId="0" borderId="0" xfId="0" applyFont="1" applyFill="1" applyBorder="1" applyAlignment="1">
      <alignment vertical="center" wrapText="1"/>
    </xf>
    <xf numFmtId="0" fontId="47" fillId="0" borderId="0" xfId="0" applyFont="1" applyFill="1" applyAlignment="1">
      <alignment vertical="center"/>
    </xf>
    <xf numFmtId="0" fontId="48" fillId="6" borderId="17" xfId="0" applyFont="1" applyFill="1" applyBorder="1" applyAlignment="1">
      <alignment vertical="center" wrapText="1"/>
    </xf>
    <xf numFmtId="0" fontId="48" fillId="6" borderId="4" xfId="0" applyFont="1" applyFill="1" applyBorder="1" applyAlignment="1">
      <alignment vertical="center" wrapText="1"/>
    </xf>
    <xf numFmtId="0" fontId="48" fillId="6" borderId="4" xfId="0" quotePrefix="1" applyFont="1" applyFill="1" applyBorder="1" applyAlignment="1">
      <alignment horizontal="left" vertical="center" wrapText="1"/>
    </xf>
    <xf numFmtId="0" fontId="48" fillId="6" borderId="17" xfId="0" quotePrefix="1" applyFont="1" applyFill="1" applyBorder="1" applyAlignment="1">
      <alignment horizontal="left" vertical="center" wrapText="1"/>
    </xf>
    <xf numFmtId="0" fontId="48" fillId="0" borderId="4" xfId="0" quotePrefix="1" applyFont="1" applyFill="1" applyBorder="1" applyAlignment="1">
      <alignment horizontal="left" vertical="center" wrapText="1"/>
    </xf>
    <xf numFmtId="0" fontId="48" fillId="0" borderId="4" xfId="0" applyFont="1" applyFill="1" applyBorder="1" applyAlignment="1">
      <alignment horizontal="left" vertical="center" wrapText="1"/>
    </xf>
    <xf numFmtId="0" fontId="48" fillId="0" borderId="17" xfId="0" quotePrefix="1" applyFont="1" applyFill="1" applyBorder="1" applyAlignment="1">
      <alignment horizontal="left" vertical="center" wrapText="1"/>
    </xf>
    <xf numFmtId="0" fontId="3" fillId="0" borderId="0" xfId="0" applyFont="1" applyFill="1" applyAlignment="1">
      <alignment vertical="center"/>
    </xf>
    <xf numFmtId="0" fontId="50" fillId="0" borderId="0" xfId="0" applyFont="1" applyAlignment="1">
      <alignment vertical="center"/>
    </xf>
    <xf numFmtId="0" fontId="52" fillId="0" borderId="0" xfId="0" applyFont="1" applyBorder="1"/>
    <xf numFmtId="0" fontId="51" fillId="6" borderId="4" xfId="0" applyFont="1" applyFill="1" applyBorder="1"/>
    <xf numFmtId="0" fontId="51" fillId="0" borderId="0" xfId="0" applyFont="1" applyBorder="1"/>
    <xf numFmtId="14" fontId="51" fillId="6" borderId="4" xfId="0" applyNumberFormat="1" applyFont="1" applyFill="1" applyBorder="1" applyAlignment="1">
      <alignment horizontal="center"/>
    </xf>
    <xf numFmtId="0" fontId="0" fillId="0" borderId="2" xfId="0" applyBorder="1" applyAlignment="1">
      <alignment vertical="center"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17" xfId="0" applyBorder="1" applyAlignment="1">
      <alignment vertical="top" wrapText="1"/>
    </xf>
    <xf numFmtId="0" fontId="0" fillId="0" borderId="17" xfId="0" applyBorder="1" applyAlignment="1">
      <alignment horizontal="center" vertical="top" wrapText="1"/>
    </xf>
    <xf numFmtId="0" fontId="0" fillId="0" borderId="0" xfId="0" applyBorder="1" applyAlignment="1">
      <alignment vertical="center" wrapText="1"/>
    </xf>
    <xf numFmtId="0" fontId="0" fillId="0" borderId="0" xfId="0" applyBorder="1" applyAlignment="1">
      <alignment horizontal="center" vertical="top" wrapText="1"/>
    </xf>
    <xf numFmtId="0" fontId="0" fillId="0" borderId="20" xfId="0" applyBorder="1" applyAlignment="1">
      <alignment horizontal="center" vertical="top" wrapText="1"/>
    </xf>
    <xf numFmtId="0" fontId="0" fillId="0" borderId="2" xfId="0" applyBorder="1"/>
    <xf numFmtId="0" fontId="0" fillId="0" borderId="2" xfId="0" applyBorder="1" applyAlignment="1">
      <alignment horizontal="center"/>
    </xf>
    <xf numFmtId="0" fontId="0" fillId="0" borderId="17" xfId="0" applyBorder="1" applyAlignment="1">
      <alignment horizontal="center"/>
    </xf>
    <xf numFmtId="0" fontId="53" fillId="0" borderId="0" xfId="0" applyFont="1" applyAlignment="1">
      <alignment horizontal="right" vertical="center"/>
    </xf>
    <xf numFmtId="0" fontId="49" fillId="0" borderId="0" xfId="0" applyFont="1" applyAlignment="1">
      <alignment vertical="center"/>
    </xf>
    <xf numFmtId="0" fontId="3" fillId="0" borderId="0" xfId="0"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26" fillId="0" borderId="17" xfId="0" applyFont="1" applyFill="1" applyBorder="1" applyAlignment="1">
      <alignment vertical="top" wrapText="1"/>
    </xf>
    <xf numFmtId="0" fontId="16" fillId="0" borderId="0" xfId="0" applyFont="1" applyBorder="1"/>
    <xf numFmtId="0" fontId="3" fillId="0" borderId="0" xfId="2" applyFont="1" applyFill="1" applyBorder="1" applyAlignment="1" applyProtection="1">
      <alignment wrapText="1"/>
    </xf>
    <xf numFmtId="0" fontId="0" fillId="0" borderId="2" xfId="0" applyFont="1" applyBorder="1" applyAlignment="1">
      <alignment horizontal="center" vertical="center" wrapText="1"/>
    </xf>
    <xf numFmtId="0" fontId="5" fillId="8" borderId="2" xfId="0" applyFont="1" applyFill="1" applyBorder="1"/>
    <xf numFmtId="0" fontId="54" fillId="0" borderId="17" xfId="0" applyFont="1" applyBorder="1"/>
    <xf numFmtId="0" fontId="55" fillId="6" borderId="4" xfId="0" quotePrefix="1" applyFont="1" applyFill="1" applyBorder="1" applyAlignment="1">
      <alignment horizontal="left" vertical="center" wrapText="1"/>
    </xf>
    <xf numFmtId="0" fontId="55" fillId="6" borderId="4" xfId="0" applyFont="1" applyFill="1" applyBorder="1" applyAlignment="1">
      <alignment vertical="center" wrapText="1"/>
    </xf>
    <xf numFmtId="0" fontId="48" fillId="0" borderId="23" xfId="0" applyFont="1" applyFill="1" applyBorder="1" applyAlignment="1">
      <alignment vertical="center" wrapText="1"/>
    </xf>
    <xf numFmtId="0" fontId="9" fillId="0" borderId="0" xfId="2" applyFill="1" applyBorder="1" applyAlignment="1" applyProtection="1">
      <alignment wrapText="1"/>
    </xf>
    <xf numFmtId="0" fontId="15" fillId="0" borderId="0" xfId="0" applyFont="1" applyBorder="1"/>
    <xf numFmtId="15" fontId="5" fillId="9" borderId="2" xfId="0" applyNumberFormat="1" applyFont="1" applyFill="1" applyBorder="1" applyAlignment="1">
      <alignment horizontal="left"/>
    </xf>
    <xf numFmtId="15" fontId="8" fillId="9" borderId="2" xfId="0" applyNumberFormat="1" applyFont="1" applyFill="1" applyBorder="1" applyAlignment="1">
      <alignment horizontal="left"/>
    </xf>
    <xf numFmtId="15" fontId="17" fillId="9" borderId="2" xfId="0" applyNumberFormat="1" applyFont="1" applyFill="1" applyBorder="1" applyAlignment="1">
      <alignment horizontal="left"/>
    </xf>
    <xf numFmtId="20" fontId="17" fillId="9" borderId="3" xfId="0" applyNumberFormat="1" applyFont="1" applyFill="1" applyBorder="1" applyAlignment="1">
      <alignment horizontal="left"/>
    </xf>
    <xf numFmtId="165" fontId="16" fillId="9" borderId="2" xfId="0" applyNumberFormat="1" applyFont="1" applyFill="1" applyBorder="1" applyAlignment="1">
      <alignment horizontal="left"/>
    </xf>
    <xf numFmtId="168" fontId="5" fillId="9" borderId="2" xfId="0" applyNumberFormat="1" applyFont="1" applyFill="1" applyBorder="1" applyAlignment="1">
      <alignment horizontal="left"/>
    </xf>
    <xf numFmtId="0" fontId="56" fillId="0" borderId="17" xfId="0" applyFont="1" applyFill="1" applyBorder="1" applyAlignment="1">
      <alignment vertical="top" wrapText="1"/>
    </xf>
    <xf numFmtId="0" fontId="59" fillId="0" borderId="17" xfId="0" applyFont="1" applyFill="1" applyBorder="1" applyAlignment="1">
      <alignment vertical="top" wrapText="1"/>
    </xf>
    <xf numFmtId="0" fontId="12" fillId="0" borderId="17" xfId="0" applyFont="1" applyFill="1" applyBorder="1" applyAlignment="1">
      <alignment vertical="top" wrapText="1"/>
    </xf>
    <xf numFmtId="0" fontId="61" fillId="0" borderId="17" xfId="0" applyFont="1" applyFill="1" applyBorder="1" applyAlignment="1">
      <alignment vertical="top" wrapText="1"/>
    </xf>
    <xf numFmtId="0" fontId="11" fillId="0" borderId="4" xfId="0" applyFont="1" applyFill="1" applyBorder="1" applyAlignment="1">
      <alignment vertical="top" wrapText="1"/>
    </xf>
    <xf numFmtId="0" fontId="65" fillId="0" borderId="4" xfId="0" applyFont="1" applyBorder="1" applyAlignment="1">
      <alignment vertical="top" wrapText="1"/>
    </xf>
    <xf numFmtId="0" fontId="15" fillId="0" borderId="2" xfId="0" applyFont="1" applyBorder="1" applyAlignment="1">
      <alignment horizontal="center" vertical="center" wrapText="1"/>
    </xf>
    <xf numFmtId="0" fontId="15" fillId="0" borderId="2" xfId="0" applyFont="1" applyBorder="1" applyAlignment="1">
      <alignment horizontal="center"/>
    </xf>
    <xf numFmtId="0" fontId="25" fillId="0" borderId="17" xfId="0" applyFont="1" applyFill="1" applyBorder="1" applyAlignment="1">
      <alignment vertical="top" wrapText="1"/>
    </xf>
    <xf numFmtId="0" fontId="67" fillId="0" borderId="17" xfId="0" applyFont="1" applyFill="1" applyBorder="1" applyAlignment="1">
      <alignment vertical="top" wrapText="1"/>
    </xf>
    <xf numFmtId="9" fontId="55" fillId="0" borderId="0" xfId="0" quotePrefix="1" applyNumberFormat="1" applyFont="1" applyBorder="1" applyAlignment="1">
      <alignment horizontal="center" vertical="center" wrapText="1"/>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6" xfId="0" applyFont="1" applyBorder="1" applyAlignment="1">
      <alignment vertical="center"/>
    </xf>
    <xf numFmtId="0" fontId="76" fillId="0" borderId="0" xfId="2" applyFont="1" applyFill="1" applyBorder="1" applyAlignment="1" applyProtection="1">
      <alignment wrapText="1"/>
    </xf>
    <xf numFmtId="0" fontId="66" fillId="0" borderId="2" xfId="0" applyFont="1" applyBorder="1" applyAlignment="1">
      <alignment horizontal="center"/>
    </xf>
    <xf numFmtId="0" fontId="66" fillId="0" borderId="0" xfId="0" applyFont="1" applyBorder="1"/>
    <xf numFmtId="0" fontId="77" fillId="0" borderId="0" xfId="0" applyFont="1" applyFill="1" applyBorder="1" applyAlignment="1">
      <alignment wrapText="1"/>
    </xf>
    <xf numFmtId="0" fontId="77" fillId="0" borderId="0" xfId="0" applyFont="1" applyFill="1" applyBorder="1" applyAlignment="1"/>
    <xf numFmtId="0" fontId="78" fillId="0" borderId="0" xfId="0" applyFont="1"/>
    <xf numFmtId="0" fontId="45" fillId="0" borderId="20" xfId="0" applyFont="1" applyFill="1" applyBorder="1" applyAlignment="1">
      <alignment horizontal="center" vertical="center" wrapText="1"/>
    </xf>
    <xf numFmtId="0" fontId="79" fillId="0" borderId="0" xfId="0" applyFont="1" applyAlignment="1">
      <alignment horizontal="center"/>
    </xf>
    <xf numFmtId="14" fontId="80" fillId="0" borderId="0" xfId="0" applyNumberFormat="1" applyFont="1" applyAlignment="1">
      <alignment horizontal="center"/>
    </xf>
    <xf numFmtId="0" fontId="80" fillId="0" borderId="0" xfId="0" applyFont="1" applyAlignment="1">
      <alignment horizontal="center"/>
    </xf>
    <xf numFmtId="14" fontId="80" fillId="8" borderId="0" xfId="0" applyNumberFormat="1" applyFont="1" applyFill="1" applyAlignment="1">
      <alignment horizontal="center"/>
    </xf>
    <xf numFmtId="0" fontId="80" fillId="8" borderId="0" xfId="0" applyFont="1" applyFill="1" applyAlignment="1">
      <alignment horizontal="center"/>
    </xf>
    <xf numFmtId="0" fontId="3" fillId="8" borderId="0" xfId="0" applyFont="1" applyFill="1"/>
    <xf numFmtId="0" fontId="0" fillId="8" borderId="0" xfId="0" applyFill="1"/>
    <xf numFmtId="0" fontId="16" fillId="0" borderId="6" xfId="0" applyFont="1" applyFill="1" applyBorder="1" applyAlignment="1" applyProtection="1">
      <alignment horizontal="left"/>
      <protection locked="0"/>
    </xf>
    <xf numFmtId="15" fontId="16" fillId="9" borderId="2" xfId="0" applyNumberFormat="1" applyFont="1" applyFill="1" applyBorder="1" applyAlignment="1">
      <alignment horizontal="left"/>
    </xf>
    <xf numFmtId="0" fontId="16" fillId="0" borderId="6" xfId="0" applyFont="1" applyFill="1" applyBorder="1" applyAlignment="1">
      <alignment horizontal="left"/>
    </xf>
    <xf numFmtId="0" fontId="15" fillId="0" borderId="2" xfId="0" applyFont="1" applyBorder="1" applyAlignment="1" applyProtection="1">
      <alignment horizontal="left"/>
      <protection locked="0"/>
    </xf>
    <xf numFmtId="0" fontId="15" fillId="0" borderId="0" xfId="0" applyFont="1" applyBorder="1" applyAlignment="1" applyProtection="1">
      <alignment horizontal="left"/>
      <protection locked="0"/>
    </xf>
    <xf numFmtId="166" fontId="15" fillId="0" borderId="0" xfId="0" applyNumberFormat="1" applyFont="1" applyBorder="1" applyAlignment="1" applyProtection="1">
      <alignment horizontal="left"/>
      <protection locked="0"/>
    </xf>
    <xf numFmtId="15" fontId="15" fillId="0" borderId="0" xfId="0" applyNumberFormat="1" applyFont="1" applyBorder="1" applyAlignment="1" applyProtection="1">
      <alignment horizontal="left"/>
      <protection locked="0"/>
    </xf>
    <xf numFmtId="0" fontId="15" fillId="0" borderId="0" xfId="0" applyFont="1" applyFill="1" applyBorder="1" applyAlignment="1" applyProtection="1">
      <alignment horizontal="left"/>
      <protection locked="0"/>
    </xf>
    <xf numFmtId="167" fontId="15" fillId="0" borderId="0" xfId="1" applyNumberFormat="1" applyFont="1" applyFill="1" applyBorder="1" applyAlignment="1" applyProtection="1">
      <alignment horizontal="left"/>
      <protection locked="0"/>
    </xf>
    <xf numFmtId="0" fontId="15" fillId="0" borderId="0" xfId="0" applyFont="1"/>
    <xf numFmtId="0" fontId="16" fillId="6" borderId="6" xfId="0" applyFont="1" applyFill="1" applyBorder="1" applyAlignment="1">
      <alignment horizontal="left"/>
    </xf>
    <xf numFmtId="0" fontId="16" fillId="6" borderId="6" xfId="0" applyFont="1" applyFill="1" applyBorder="1" applyAlignment="1" applyProtection="1">
      <alignment horizontal="left"/>
      <protection locked="0"/>
    </xf>
    <xf numFmtId="0" fontId="15" fillId="6" borderId="2" xfId="0" applyFont="1" applyFill="1" applyBorder="1" applyAlignment="1" applyProtection="1">
      <alignment horizontal="left"/>
      <protection locked="0"/>
    </xf>
    <xf numFmtId="0" fontId="16" fillId="6" borderId="2" xfId="0" applyFont="1" applyFill="1" applyBorder="1" applyAlignment="1" applyProtection="1">
      <alignment horizontal="center"/>
      <protection locked="0"/>
    </xf>
    <xf numFmtId="0" fontId="15" fillId="6" borderId="0" xfId="0" applyFont="1" applyFill="1" applyBorder="1" applyAlignment="1" applyProtection="1">
      <alignment horizontal="left"/>
      <protection locked="0"/>
    </xf>
    <xf numFmtId="166" fontId="15" fillId="6" borderId="0" xfId="0" applyNumberFormat="1" applyFont="1" applyFill="1" applyBorder="1" applyAlignment="1" applyProtection="1">
      <alignment horizontal="left"/>
      <protection locked="0"/>
    </xf>
    <xf numFmtId="15" fontId="15" fillId="6" borderId="0" xfId="0" applyNumberFormat="1" applyFont="1" applyFill="1" applyBorder="1" applyAlignment="1" applyProtection="1">
      <alignment horizontal="left"/>
      <protection locked="0"/>
    </xf>
    <xf numFmtId="167" fontId="15" fillId="6" borderId="0" xfId="1" applyNumberFormat="1" applyFont="1" applyFill="1" applyBorder="1" applyAlignment="1" applyProtection="1">
      <alignment horizontal="left"/>
      <protection locked="0"/>
    </xf>
    <xf numFmtId="0" fontId="6" fillId="6" borderId="2" xfId="0" applyFont="1" applyFill="1" applyBorder="1" applyAlignment="1" applyProtection="1">
      <alignment horizontal="left"/>
      <protection locked="0"/>
    </xf>
    <xf numFmtId="0" fontId="3" fillId="6" borderId="2" xfId="0" applyFont="1" applyFill="1" applyBorder="1" applyAlignment="1" applyProtection="1">
      <alignment horizontal="center"/>
      <protection locked="0"/>
    </xf>
    <xf numFmtId="0" fontId="6" fillId="6" borderId="0" xfId="0" applyFont="1" applyFill="1" applyBorder="1" applyAlignment="1" applyProtection="1">
      <alignment horizontal="left"/>
      <protection locked="0"/>
    </xf>
    <xf numFmtId="166" fontId="6" fillId="6" borderId="0" xfId="0" applyNumberFormat="1" applyFont="1" applyFill="1" applyBorder="1" applyAlignment="1" applyProtection="1">
      <alignment horizontal="left"/>
      <protection locked="0"/>
    </xf>
    <xf numFmtId="15" fontId="6" fillId="6" borderId="0" xfId="0" applyNumberFormat="1" applyFont="1" applyFill="1" applyBorder="1" applyAlignment="1" applyProtection="1">
      <alignment horizontal="left"/>
      <protection locked="0"/>
    </xf>
    <xf numFmtId="0" fontId="16" fillId="6" borderId="2" xfId="0" applyFont="1" applyFill="1" applyBorder="1" applyAlignment="1" applyProtection="1">
      <alignment horizontal="left"/>
      <protection locked="0"/>
    </xf>
    <xf numFmtId="0" fontId="15" fillId="6" borderId="6" xfId="0" applyFont="1" applyFill="1" applyBorder="1" applyAlignment="1" applyProtection="1">
      <alignment horizontal="left"/>
      <protection locked="0"/>
    </xf>
    <xf numFmtId="0" fontId="6" fillId="6" borderId="3" xfId="0" applyFont="1" applyFill="1" applyBorder="1" applyAlignment="1" applyProtection="1">
      <alignment horizontal="left"/>
      <protection locked="0"/>
    </xf>
    <xf numFmtId="0" fontId="15" fillId="6" borderId="3" xfId="0" applyFont="1" applyFill="1" applyBorder="1" applyAlignment="1" applyProtection="1">
      <alignment horizontal="left"/>
      <protection locked="0"/>
    </xf>
    <xf numFmtId="0" fontId="3" fillId="0" borderId="7"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3" xfId="0" applyFont="1" applyFill="1" applyBorder="1" applyAlignment="1" applyProtection="1">
      <alignment horizontal="center"/>
      <protection locked="0"/>
    </xf>
    <xf numFmtId="20" fontId="16" fillId="0" borderId="6" xfId="0" applyNumberFormat="1" applyFont="1" applyFill="1" applyBorder="1" applyAlignment="1">
      <alignment horizontal="left"/>
    </xf>
    <xf numFmtId="0" fontId="16" fillId="0" borderId="2" xfId="0" applyFont="1" applyFill="1" applyBorder="1" applyAlignment="1" applyProtection="1">
      <alignment horizontal="center"/>
      <protection locked="0"/>
    </xf>
    <xf numFmtId="0" fontId="3" fillId="6" borderId="7" xfId="0" applyFont="1" applyFill="1" applyBorder="1" applyAlignment="1" applyProtection="1">
      <alignment horizontal="left"/>
      <protection locked="0"/>
    </xf>
    <xf numFmtId="0" fontId="3" fillId="6" borderId="3" xfId="0" applyFont="1" applyFill="1" applyBorder="1" applyAlignment="1" applyProtection="1">
      <alignment horizontal="left"/>
      <protection locked="0"/>
    </xf>
    <xf numFmtId="0" fontId="3" fillId="6" borderId="3" xfId="0" applyFont="1" applyFill="1" applyBorder="1" applyAlignment="1" applyProtection="1">
      <alignment horizontal="center"/>
      <protection locked="0"/>
    </xf>
    <xf numFmtId="0" fontId="15" fillId="6" borderId="2" xfId="0" applyFont="1" applyFill="1" applyBorder="1" applyAlignment="1" applyProtection="1">
      <alignment horizontal="center"/>
      <protection locked="0"/>
    </xf>
    <xf numFmtId="0" fontId="5" fillId="0" borderId="6" xfId="0" applyFont="1" applyFill="1" applyBorder="1" applyAlignment="1">
      <alignment horizontal="left"/>
    </xf>
    <xf numFmtId="0" fontId="3" fillId="6" borderId="2" xfId="0" applyFont="1" applyFill="1" applyBorder="1" applyAlignment="1" applyProtection="1">
      <alignment horizontal="left"/>
      <protection locked="0"/>
    </xf>
    <xf numFmtId="0" fontId="3" fillId="6" borderId="0" xfId="0" applyFont="1" applyFill="1"/>
    <xf numFmtId="0" fontId="3" fillId="6" borderId="6" xfId="0" applyFont="1" applyFill="1" applyBorder="1" applyAlignment="1" applyProtection="1">
      <alignment horizontal="left"/>
      <protection locked="0"/>
    </xf>
    <xf numFmtId="0" fontId="5" fillId="6" borderId="6" xfId="0" applyFont="1" applyFill="1" applyBorder="1" applyAlignment="1">
      <alignment horizontal="left"/>
    </xf>
    <xf numFmtId="0" fontId="66" fillId="0" borderId="0" xfId="0" applyFont="1"/>
    <xf numFmtId="0" fontId="66" fillId="0" borderId="2" xfId="0" applyFont="1" applyFill="1" applyBorder="1" applyAlignment="1" applyProtection="1">
      <alignment horizontal="left"/>
      <protection locked="0"/>
    </xf>
    <xf numFmtId="0" fontId="66" fillId="0" borderId="6" xfId="0" applyFont="1" applyFill="1" applyBorder="1" applyAlignment="1" applyProtection="1">
      <alignment horizontal="left"/>
      <protection locked="0"/>
    </xf>
    <xf numFmtId="0" fontId="66" fillId="0" borderId="2" xfId="0" applyFont="1" applyFill="1" applyBorder="1" applyAlignment="1" applyProtection="1">
      <alignment horizontal="center"/>
      <protection locked="0"/>
    </xf>
    <xf numFmtId="0" fontId="5" fillId="0" borderId="7" xfId="0" applyFont="1" applyFill="1" applyBorder="1" applyAlignment="1">
      <alignment horizontal="left"/>
    </xf>
    <xf numFmtId="0" fontId="5" fillId="6" borderId="7" xfId="0" applyFont="1" applyFill="1" applyBorder="1" applyAlignment="1">
      <alignment horizontal="left"/>
    </xf>
    <xf numFmtId="0" fontId="5" fillId="0" borderId="0" xfId="0" applyFont="1" applyFill="1" applyBorder="1" applyAlignment="1">
      <alignment horizontal="left"/>
    </xf>
    <xf numFmtId="0" fontId="66" fillId="6" borderId="0" xfId="0" applyFont="1" applyFill="1"/>
    <xf numFmtId="0" fontId="66" fillId="6" borderId="2" xfId="0" applyFont="1" applyFill="1" applyBorder="1" applyAlignment="1" applyProtection="1">
      <alignment horizontal="left"/>
      <protection locked="0"/>
    </xf>
    <xf numFmtId="0" fontId="66" fillId="6" borderId="2" xfId="0" applyFont="1" applyFill="1" applyBorder="1" applyAlignment="1" applyProtection="1">
      <alignment horizontal="center"/>
      <protection locked="0"/>
    </xf>
    <xf numFmtId="0" fontId="66" fillId="6" borderId="6" xfId="0" applyFont="1" applyFill="1" applyBorder="1" applyAlignment="1" applyProtection="1">
      <alignment horizontal="left"/>
      <protection locked="0"/>
    </xf>
    <xf numFmtId="20" fontId="83" fillId="0" borderId="7" xfId="0" applyNumberFormat="1" applyFont="1" applyBorder="1" applyAlignment="1">
      <alignment horizontal="left"/>
    </xf>
    <xf numFmtId="0" fontId="0" fillId="0" borderId="0" xfId="0" applyBorder="1" applyAlignment="1">
      <alignment horizontal="center"/>
    </xf>
    <xf numFmtId="9" fontId="0" fillId="0" borderId="0" xfId="7" applyFont="1" applyBorder="1" applyAlignment="1">
      <alignment horizontal="center"/>
    </xf>
    <xf numFmtId="9" fontId="0" fillId="0" borderId="0" xfId="0" applyNumberFormat="1"/>
    <xf numFmtId="9" fontId="0" fillId="0" borderId="0" xfId="7" applyFont="1"/>
    <xf numFmtId="17" fontId="0" fillId="0" borderId="0" xfId="0" applyNumberFormat="1"/>
    <xf numFmtId="9" fontId="0" fillId="0" borderId="0" xfId="7" applyNumberFormat="1" applyFont="1" applyAlignment="1">
      <alignment vertical="center"/>
    </xf>
    <xf numFmtId="9" fontId="0" fillId="0" borderId="0" xfId="7" applyNumberFormat="1" applyFont="1" applyFill="1" applyAlignment="1">
      <alignment vertical="center"/>
    </xf>
    <xf numFmtId="9" fontId="0" fillId="0" borderId="0" xfId="7" applyNumberFormat="1" applyFont="1"/>
    <xf numFmtId="0" fontId="3" fillId="0" borderId="2" xfId="0" applyFont="1" applyBorder="1" applyAlignment="1">
      <alignment horizontal="center" vertical="center" wrapText="1"/>
    </xf>
    <xf numFmtId="0" fontId="3" fillId="0" borderId="2" xfId="0" applyFont="1" applyBorder="1" applyAlignment="1">
      <alignment horizontal="center" wrapText="1"/>
    </xf>
    <xf numFmtId="0" fontId="0" fillId="0" borderId="2" xfId="0" applyBorder="1" applyAlignment="1">
      <alignment horizontal="center" wrapText="1"/>
    </xf>
    <xf numFmtId="0" fontId="5" fillId="0" borderId="2" xfId="0" applyFont="1" applyBorder="1" applyAlignment="1">
      <alignment horizontal="center" wrapText="1"/>
    </xf>
    <xf numFmtId="14" fontId="51" fillId="0" borderId="2" xfId="0" applyNumberFormat="1" applyFont="1" applyFill="1" applyBorder="1" applyAlignment="1">
      <alignment horizontal="center"/>
    </xf>
    <xf numFmtId="0" fontId="0" fillId="0" borderId="17" xfId="0" applyBorder="1" applyAlignment="1">
      <alignment horizontal="center" vertical="center" wrapText="1"/>
    </xf>
    <xf numFmtId="0" fontId="0" fillId="0" borderId="24" xfId="0" applyBorder="1"/>
    <xf numFmtId="0" fontId="45" fillId="0" borderId="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84" fillId="0" borderId="25" xfId="0" applyFont="1" applyBorder="1" applyAlignment="1">
      <alignment vertical="center"/>
    </xf>
    <xf numFmtId="0" fontId="84" fillId="0" borderId="26" xfId="0" applyFont="1" applyBorder="1" applyAlignment="1">
      <alignment vertical="center"/>
    </xf>
    <xf numFmtId="0" fontId="84" fillId="0" borderId="26" xfId="0" applyFont="1" applyBorder="1" applyAlignment="1">
      <alignment horizontal="center" vertical="center"/>
    </xf>
    <xf numFmtId="0" fontId="84" fillId="0" borderId="27" xfId="0" applyFont="1" applyBorder="1" applyAlignment="1">
      <alignment vertical="center"/>
    </xf>
    <xf numFmtId="0" fontId="84" fillId="0" borderId="28" xfId="0" applyFont="1" applyBorder="1" applyAlignment="1">
      <alignment vertical="center"/>
    </xf>
    <xf numFmtId="0" fontId="85" fillId="0" borderId="0" xfId="0" applyFont="1" applyAlignment="1">
      <alignment vertical="center"/>
    </xf>
    <xf numFmtId="0" fontId="85" fillId="0" borderId="29" xfId="0" applyFont="1" applyBorder="1" applyAlignment="1">
      <alignment vertical="center"/>
    </xf>
    <xf numFmtId="0" fontId="86" fillId="0" borderId="0" xfId="0" applyFont="1"/>
    <xf numFmtId="0" fontId="84" fillId="0" borderId="30" xfId="0" applyFont="1" applyBorder="1" applyAlignment="1">
      <alignment vertical="center"/>
    </xf>
    <xf numFmtId="0" fontId="85" fillId="0" borderId="0" xfId="0" applyFont="1" applyAlignment="1">
      <alignment horizontal="center" vertical="center"/>
    </xf>
    <xf numFmtId="0" fontId="85" fillId="0" borderId="31" xfId="0" applyFont="1" applyBorder="1" applyAlignment="1">
      <alignment horizontal="center" vertical="center"/>
    </xf>
    <xf numFmtId="0" fontId="84" fillId="0" borderId="0" xfId="0" applyFont="1" applyAlignment="1">
      <alignment horizontal="center" vertical="center"/>
    </xf>
    <xf numFmtId="0" fontId="84" fillId="0" borderId="32" xfId="0" applyFont="1" applyBorder="1" applyAlignment="1">
      <alignment vertical="center"/>
    </xf>
    <xf numFmtId="0" fontId="84" fillId="0" borderId="31" xfId="0" applyFont="1" applyBorder="1" applyAlignment="1">
      <alignment vertical="center"/>
    </xf>
    <xf numFmtId="0" fontId="84" fillId="0" borderId="31" xfId="0" applyFont="1" applyBorder="1" applyAlignment="1">
      <alignment horizontal="center" vertical="center"/>
    </xf>
    <xf numFmtId="0" fontId="84" fillId="0" borderId="33" xfId="0" applyFont="1" applyBorder="1" applyAlignment="1">
      <alignment vertical="center"/>
    </xf>
    <xf numFmtId="0" fontId="0" fillId="0" borderId="0" xfId="0" applyFill="1" applyBorder="1" applyAlignment="1">
      <alignment horizontal="center"/>
    </xf>
    <xf numFmtId="0" fontId="51" fillId="0" borderId="0" xfId="0" applyFont="1" applyBorder="1" applyAlignment="1">
      <alignment horizontal="center"/>
    </xf>
    <xf numFmtId="9" fontId="3" fillId="0" borderId="0" xfId="0" applyNumberFormat="1" applyFont="1" applyAlignment="1">
      <alignment horizontal="left"/>
    </xf>
    <xf numFmtId="0" fontId="3" fillId="0" borderId="6" xfId="0" applyFont="1" applyBorder="1"/>
    <xf numFmtId="0" fontId="3" fillId="0" borderId="0" xfId="0" applyFont="1" applyFill="1"/>
    <xf numFmtId="0" fontId="0" fillId="0" borderId="6" xfId="0" applyBorder="1"/>
    <xf numFmtId="20" fontId="16" fillId="6" borderId="6" xfId="0" applyNumberFormat="1" applyFont="1" applyFill="1" applyBorder="1" applyAlignment="1">
      <alignment horizontal="left"/>
    </xf>
    <xf numFmtId="20" fontId="3" fillId="6" borderId="6" xfId="0" applyNumberFormat="1" applyFont="1" applyFill="1" applyBorder="1" applyAlignment="1">
      <alignment horizontal="left"/>
    </xf>
    <xf numFmtId="20" fontId="15" fillId="6" borderId="6" xfId="0" applyNumberFormat="1" applyFont="1" applyFill="1" applyBorder="1" applyAlignment="1">
      <alignment horizontal="left"/>
    </xf>
    <xf numFmtId="20" fontId="83" fillId="6" borderId="7" xfId="0" applyNumberFormat="1" applyFont="1" applyFill="1" applyBorder="1" applyAlignment="1">
      <alignment horizontal="left"/>
    </xf>
    <xf numFmtId="0" fontId="5" fillId="0" borderId="6"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15" fontId="16" fillId="10" borderId="2" xfId="0" applyNumberFormat="1" applyFont="1" applyFill="1" applyBorder="1" applyAlignment="1">
      <alignment horizontal="left"/>
    </xf>
    <xf numFmtId="168" fontId="5" fillId="10" borderId="2" xfId="0" applyNumberFormat="1" applyFont="1" applyFill="1" applyBorder="1" applyAlignment="1">
      <alignment horizontal="left"/>
    </xf>
    <xf numFmtId="15" fontId="5" fillId="10" borderId="2" xfId="0" applyNumberFormat="1" applyFont="1" applyFill="1" applyBorder="1" applyAlignment="1">
      <alignment horizontal="left"/>
    </xf>
    <xf numFmtId="165" fontId="16" fillId="10" borderId="2" xfId="0" applyNumberFormat="1" applyFont="1" applyFill="1" applyBorder="1" applyAlignment="1">
      <alignment horizontal="left"/>
    </xf>
    <xf numFmtId="15" fontId="8" fillId="10" borderId="2" xfId="0" applyNumberFormat="1" applyFont="1" applyFill="1" applyBorder="1" applyAlignment="1">
      <alignment horizontal="left"/>
    </xf>
    <xf numFmtId="15" fontId="4" fillId="10" borderId="2" xfId="0" applyNumberFormat="1" applyFont="1" applyFill="1" applyBorder="1" applyAlignment="1">
      <alignment horizontal="left"/>
    </xf>
    <xf numFmtId="20" fontId="88" fillId="10" borderId="3" xfId="0" applyNumberFormat="1" applyFont="1" applyFill="1" applyBorder="1" applyAlignment="1">
      <alignment horizontal="left"/>
    </xf>
    <xf numFmtId="15" fontId="17" fillId="10" borderId="2" xfId="0" applyNumberFormat="1" applyFont="1" applyFill="1" applyBorder="1" applyAlignment="1">
      <alignment horizontal="left"/>
    </xf>
    <xf numFmtId="0" fontId="5" fillId="0" borderId="7" xfId="0" applyFont="1" applyFill="1" applyBorder="1" applyAlignment="1" applyProtection="1">
      <alignment horizontal="left"/>
      <protection locked="0"/>
    </xf>
    <xf numFmtId="20" fontId="5" fillId="0" borderId="6" xfId="0" applyNumberFormat="1" applyFont="1" applyFill="1" applyBorder="1" applyAlignment="1">
      <alignment horizontal="left"/>
    </xf>
    <xf numFmtId="20" fontId="4" fillId="10" borderId="2" xfId="0" applyNumberFormat="1" applyFont="1" applyFill="1" applyBorder="1" applyAlignment="1">
      <alignment horizontal="left"/>
    </xf>
    <xf numFmtId="0" fontId="93" fillId="0" borderId="2" xfId="0" applyFont="1" applyFill="1" applyBorder="1" applyAlignment="1" applyProtection="1">
      <alignment horizontal="left"/>
      <protection locked="0"/>
    </xf>
    <xf numFmtId="0" fontId="15" fillId="0" borderId="2" xfId="0" applyFont="1" applyFill="1" applyBorder="1" applyAlignment="1" applyProtection="1">
      <alignment horizontal="center"/>
      <protection locked="0"/>
    </xf>
    <xf numFmtId="0" fontId="19" fillId="0" borderId="2" xfId="0" applyFont="1" applyFill="1" applyBorder="1" applyAlignment="1" applyProtection="1">
      <alignment horizontal="left"/>
      <protection locked="0"/>
    </xf>
    <xf numFmtId="0" fontId="5" fillId="0" borderId="2" xfId="0" applyFont="1" applyFill="1" applyBorder="1" applyAlignment="1" applyProtection="1">
      <alignment horizontal="center"/>
      <protection locked="0"/>
    </xf>
    <xf numFmtId="0" fontId="3" fillId="0" borderId="2" xfId="2" applyFont="1" applyFill="1" applyBorder="1" applyAlignment="1" applyProtection="1">
      <alignment horizontal="left"/>
      <protection locked="0"/>
    </xf>
    <xf numFmtId="0" fontId="0" fillId="0" borderId="0" xfId="0" applyAlignment="1">
      <alignment horizontal="left"/>
    </xf>
    <xf numFmtId="0" fontId="3" fillId="0" borderId="0" xfId="0" applyFont="1" applyAlignment="1">
      <alignment horizontal="left"/>
    </xf>
    <xf numFmtId="0" fontId="3" fillId="0" borderId="0" xfId="0" applyFont="1" applyFill="1" applyBorder="1" applyAlignment="1">
      <alignment horizontal="center"/>
    </xf>
    <xf numFmtId="0" fontId="0" fillId="0" borderId="0" xfId="0" applyBorder="1" applyAlignment="1">
      <alignment horizontal="center"/>
    </xf>
    <xf numFmtId="17" fontId="0" fillId="0" borderId="0" xfId="0" applyNumberFormat="1" applyAlignment="1">
      <alignment horizontal="center"/>
    </xf>
    <xf numFmtId="9" fontId="0" fillId="0" borderId="0" xfId="7" applyNumberFormat="1" applyFont="1" applyAlignment="1">
      <alignment horizontal="center" vertical="center"/>
    </xf>
    <xf numFmtId="20" fontId="83" fillId="0" borderId="34" xfId="0" applyNumberFormat="1" applyFont="1" applyBorder="1" applyAlignment="1">
      <alignment horizontal="left"/>
    </xf>
    <xf numFmtId="0" fontId="39" fillId="0" borderId="6" xfId="0" applyFont="1" applyFill="1" applyBorder="1" applyAlignment="1" applyProtection="1">
      <alignment horizontal="left"/>
      <protection locked="0"/>
    </xf>
    <xf numFmtId="0" fontId="60" fillId="0" borderId="17" xfId="0" applyFont="1" applyFill="1" applyBorder="1" applyAlignment="1">
      <alignment vertical="top" wrapText="1"/>
    </xf>
    <xf numFmtId="0" fontId="3" fillId="0" borderId="6" xfId="0" applyFont="1" applyFill="1" applyBorder="1" applyAlignment="1" applyProtection="1">
      <protection locked="0"/>
    </xf>
    <xf numFmtId="0" fontId="3" fillId="0" borderId="0" xfId="0" quotePrefix="1" applyFont="1"/>
    <xf numFmtId="0" fontId="5" fillId="0" borderId="34" xfId="0" applyFont="1" applyFill="1" applyBorder="1" applyAlignment="1" applyProtection="1">
      <alignment horizontal="left"/>
      <protection locked="0"/>
    </xf>
    <xf numFmtId="0" fontId="11" fillId="0" borderId="8" xfId="0" applyFont="1" applyFill="1" applyBorder="1" applyAlignment="1">
      <alignment vertical="top" wrapText="1"/>
    </xf>
    <xf numFmtId="0" fontId="10" fillId="0" borderId="8" xfId="0" applyFont="1" applyFill="1" applyBorder="1" applyAlignment="1">
      <alignment vertical="top" wrapText="1"/>
    </xf>
    <xf numFmtId="0" fontId="98" fillId="0" borderId="2" xfId="0" applyFont="1" applyFill="1" applyBorder="1" applyAlignment="1" applyProtection="1">
      <alignment horizontal="left"/>
      <protection locked="0"/>
    </xf>
    <xf numFmtId="0" fontId="21" fillId="0" borderId="35" xfId="2" applyFont="1" applyFill="1" applyBorder="1" applyAlignment="1" applyProtection="1">
      <alignment horizontal="left" wrapText="1"/>
    </xf>
    <xf numFmtId="20" fontId="82" fillId="10" borderId="2" xfId="0" applyNumberFormat="1" applyFont="1" applyFill="1" applyBorder="1" applyAlignment="1">
      <alignment horizontal="left"/>
    </xf>
    <xf numFmtId="15" fontId="82" fillId="10" borderId="2" xfId="0" applyNumberFormat="1" applyFont="1" applyFill="1" applyBorder="1" applyAlignment="1">
      <alignment horizontal="left"/>
    </xf>
    <xf numFmtId="166" fontId="15" fillId="0" borderId="0" xfId="0" applyNumberFormat="1" applyFont="1" applyFill="1" applyBorder="1" applyAlignment="1" applyProtection="1">
      <alignment horizontal="left"/>
      <protection locked="0"/>
    </xf>
    <xf numFmtId="15" fontId="15" fillId="0" borderId="0" xfId="0" applyNumberFormat="1" applyFont="1" applyFill="1" applyBorder="1" applyAlignment="1" applyProtection="1">
      <alignment horizontal="left"/>
      <protection locked="0"/>
    </xf>
    <xf numFmtId="0" fontId="6" fillId="0" borderId="2" xfId="0" applyFont="1" applyFill="1" applyBorder="1" applyAlignment="1" applyProtection="1">
      <alignment horizontal="left"/>
      <protection locked="0"/>
    </xf>
    <xf numFmtId="15" fontId="6" fillId="0" borderId="0" xfId="0" applyNumberFormat="1" applyFont="1" applyFill="1" applyBorder="1" applyAlignment="1" applyProtection="1">
      <alignment horizontal="left"/>
      <protection locked="0"/>
    </xf>
    <xf numFmtId="20" fontId="83" fillId="0" borderId="7" xfId="0" applyNumberFormat="1" applyFont="1" applyFill="1" applyBorder="1" applyAlignment="1">
      <alignment horizontal="left"/>
    </xf>
    <xf numFmtId="0" fontId="6" fillId="0" borderId="3" xfId="0" applyFont="1" applyFill="1" applyBorder="1" applyAlignment="1" applyProtection="1">
      <alignment horizontal="left"/>
      <protection locked="0"/>
    </xf>
    <xf numFmtId="0" fontId="99" fillId="0" borderId="2" xfId="0" applyFont="1" applyFill="1" applyBorder="1" applyAlignment="1" applyProtection="1">
      <alignment horizontal="left"/>
      <protection locked="0"/>
    </xf>
    <xf numFmtId="0" fontId="101" fillId="0" borderId="0" xfId="0" applyFont="1"/>
    <xf numFmtId="20" fontId="66" fillId="0" borderId="6" xfId="0" applyNumberFormat="1" applyFont="1" applyFill="1" applyBorder="1" applyAlignment="1">
      <alignment horizontal="left"/>
    </xf>
    <xf numFmtId="20" fontId="102" fillId="10" borderId="3" xfId="0" applyNumberFormat="1" applyFont="1" applyFill="1" applyBorder="1" applyAlignment="1">
      <alignment horizontal="left"/>
    </xf>
    <xf numFmtId="0" fontId="16" fillId="11" borderId="6" xfId="0" applyFont="1" applyFill="1" applyBorder="1" applyAlignment="1">
      <alignment horizontal="left"/>
    </xf>
    <xf numFmtId="20" fontId="16" fillId="11" borderId="6" xfId="0" applyNumberFormat="1" applyFont="1" applyFill="1" applyBorder="1" applyAlignment="1">
      <alignment horizontal="left"/>
    </xf>
    <xf numFmtId="0" fontId="16" fillId="11" borderId="6" xfId="0" applyFont="1" applyFill="1" applyBorder="1" applyAlignment="1" applyProtection="1">
      <alignment horizontal="left"/>
      <protection locked="0"/>
    </xf>
    <xf numFmtId="0" fontId="16" fillId="11" borderId="2" xfId="0" applyFont="1" applyFill="1" applyBorder="1" applyAlignment="1" applyProtection="1">
      <alignment horizontal="left"/>
      <protection locked="0"/>
    </xf>
    <xf numFmtId="0" fontId="16" fillId="11" borderId="2" xfId="0" applyFont="1" applyFill="1" applyBorder="1" applyAlignment="1" applyProtection="1">
      <alignment horizontal="center"/>
      <protection locked="0"/>
    </xf>
    <xf numFmtId="0" fontId="15" fillId="11" borderId="2" xfId="0" applyFont="1" applyFill="1" applyBorder="1" applyAlignment="1" applyProtection="1">
      <alignment horizontal="left"/>
      <protection locked="0"/>
    </xf>
    <xf numFmtId="0" fontId="15" fillId="11" borderId="0" xfId="0" applyFont="1" applyFill="1" applyBorder="1" applyAlignment="1" applyProtection="1">
      <alignment horizontal="left"/>
      <protection locked="0"/>
    </xf>
    <xf numFmtId="166" fontId="15" fillId="11" borderId="0" xfId="0" applyNumberFormat="1" applyFont="1" applyFill="1" applyBorder="1" applyAlignment="1" applyProtection="1">
      <alignment horizontal="left"/>
      <protection locked="0"/>
    </xf>
    <xf numFmtId="15" fontId="15" fillId="11" borderId="0" xfId="0" applyNumberFormat="1" applyFont="1" applyFill="1" applyBorder="1" applyAlignment="1" applyProtection="1">
      <alignment horizontal="left"/>
      <protection locked="0"/>
    </xf>
    <xf numFmtId="167" fontId="15" fillId="11" borderId="0" xfId="1" applyNumberFormat="1" applyFont="1" applyFill="1" applyBorder="1" applyAlignment="1" applyProtection="1">
      <alignment horizontal="left"/>
      <protection locked="0"/>
    </xf>
    <xf numFmtId="0" fontId="5" fillId="11" borderId="6" xfId="0" applyFont="1" applyFill="1" applyBorder="1" applyAlignment="1">
      <alignment horizontal="left"/>
    </xf>
    <xf numFmtId="20" fontId="3" fillId="11" borderId="6" xfId="0" applyNumberFormat="1" applyFont="1" applyFill="1" applyBorder="1" applyAlignment="1">
      <alignment horizontal="left"/>
    </xf>
    <xf numFmtId="0" fontId="3" fillId="11" borderId="0" xfId="0" applyFont="1" applyFill="1"/>
    <xf numFmtId="0" fontId="3" fillId="11" borderId="2" xfId="0" applyFont="1" applyFill="1" applyBorder="1" applyAlignment="1" applyProtection="1">
      <alignment horizontal="left"/>
      <protection locked="0"/>
    </xf>
    <xf numFmtId="0" fontId="3" fillId="11" borderId="2" xfId="0" applyFont="1" applyFill="1" applyBorder="1" applyAlignment="1" applyProtection="1">
      <alignment horizontal="center"/>
      <protection locked="0"/>
    </xf>
    <xf numFmtId="0" fontId="6" fillId="11" borderId="2" xfId="0" applyFont="1" applyFill="1" applyBorder="1" applyAlignment="1" applyProtection="1">
      <alignment horizontal="left"/>
      <protection locked="0"/>
    </xf>
    <xf numFmtId="0" fontId="6" fillId="11" borderId="0" xfId="0" applyFont="1" applyFill="1" applyBorder="1" applyAlignment="1" applyProtection="1">
      <alignment horizontal="left"/>
      <protection locked="0"/>
    </xf>
    <xf numFmtId="166" fontId="6" fillId="11" borderId="0" xfId="0" applyNumberFormat="1" applyFont="1" applyFill="1" applyBorder="1" applyAlignment="1" applyProtection="1">
      <alignment horizontal="left"/>
      <protection locked="0"/>
    </xf>
    <xf numFmtId="15" fontId="6" fillId="11" borderId="0" xfId="0" applyNumberFormat="1" applyFont="1" applyFill="1" applyBorder="1" applyAlignment="1" applyProtection="1">
      <alignment horizontal="left"/>
      <protection locked="0"/>
    </xf>
    <xf numFmtId="0" fontId="3" fillId="11" borderId="6" xfId="0" applyFont="1" applyFill="1" applyBorder="1" applyAlignment="1" applyProtection="1">
      <alignment horizontal="left"/>
      <protection locked="0"/>
    </xf>
    <xf numFmtId="20" fontId="15" fillId="11" borderId="6" xfId="0" applyNumberFormat="1" applyFont="1" applyFill="1" applyBorder="1" applyAlignment="1">
      <alignment horizontal="left"/>
    </xf>
    <xf numFmtId="0" fontId="15" fillId="11" borderId="6" xfId="0" applyFont="1" applyFill="1" applyBorder="1" applyAlignment="1" applyProtection="1">
      <alignment horizontal="left"/>
      <protection locked="0"/>
    </xf>
    <xf numFmtId="0" fontId="15" fillId="11" borderId="2" xfId="0" applyFont="1" applyFill="1" applyBorder="1" applyAlignment="1" applyProtection="1">
      <alignment horizontal="center"/>
      <protection locked="0"/>
    </xf>
    <xf numFmtId="0" fontId="5" fillId="11" borderId="7" xfId="0" applyFont="1" applyFill="1" applyBorder="1" applyAlignment="1">
      <alignment horizontal="left"/>
    </xf>
    <xf numFmtId="20" fontId="83" fillId="11" borderId="7" xfId="0" applyNumberFormat="1" applyFont="1" applyFill="1" applyBorder="1" applyAlignment="1">
      <alignment horizontal="left"/>
    </xf>
    <xf numFmtId="0" fontId="3" fillId="11" borderId="7" xfId="0" applyFont="1" applyFill="1" applyBorder="1" applyAlignment="1" applyProtection="1">
      <alignment horizontal="left"/>
      <protection locked="0"/>
    </xf>
    <xf numFmtId="0" fontId="3" fillId="11" borderId="3" xfId="0" applyFont="1" applyFill="1" applyBorder="1" applyAlignment="1" applyProtection="1">
      <alignment horizontal="left"/>
      <protection locked="0"/>
    </xf>
    <xf numFmtId="0" fontId="15" fillId="11" borderId="3" xfId="0" applyFont="1" applyFill="1" applyBorder="1" applyAlignment="1" applyProtection="1">
      <alignment horizontal="left"/>
      <protection locked="0"/>
    </xf>
    <xf numFmtId="0" fontId="3" fillId="11" borderId="3" xfId="0" applyFont="1" applyFill="1" applyBorder="1" applyAlignment="1" applyProtection="1">
      <alignment horizontal="center"/>
      <protection locked="0"/>
    </xf>
    <xf numFmtId="0" fontId="6" fillId="11" borderId="3" xfId="0" applyFont="1" applyFill="1" applyBorder="1" applyAlignment="1" applyProtection="1">
      <alignment horizontal="left"/>
      <protection locked="0"/>
    </xf>
    <xf numFmtId="0" fontId="19" fillId="11" borderId="2" xfId="0" applyFont="1" applyFill="1" applyBorder="1" applyAlignment="1" applyProtection="1">
      <alignment horizontal="left"/>
      <protection locked="0"/>
    </xf>
    <xf numFmtId="0" fontId="5" fillId="0" borderId="0" xfId="0" applyFont="1" applyAlignment="1">
      <alignment horizontal="center"/>
    </xf>
    <xf numFmtId="0" fontId="3" fillId="0" borderId="0" xfId="0" applyFont="1" applyBorder="1" applyAlignment="1">
      <alignment horizontal="center"/>
    </xf>
    <xf numFmtId="0" fontId="98" fillId="6" borderId="2" xfId="0" applyFont="1" applyFill="1" applyBorder="1" applyAlignment="1" applyProtection="1">
      <alignment horizontal="left"/>
      <protection locked="0"/>
    </xf>
    <xf numFmtId="169" fontId="80" fillId="0" borderId="0" xfId="0" applyNumberFormat="1" applyFont="1" applyAlignment="1">
      <alignment horizontal="center"/>
    </xf>
    <xf numFmtId="0" fontId="103" fillId="0" borderId="2" xfId="0" applyFont="1" applyFill="1" applyBorder="1" applyAlignment="1" applyProtection="1">
      <alignment horizontal="left"/>
      <protection locked="0"/>
    </xf>
    <xf numFmtId="0" fontId="7" fillId="8" borderId="4" xfId="0" applyFont="1" applyFill="1" applyBorder="1" applyAlignment="1" applyProtection="1">
      <alignment horizontal="center" vertical="center" wrapText="1"/>
      <protection locked="0"/>
    </xf>
    <xf numFmtId="0" fontId="16" fillId="8" borderId="2" xfId="0" applyFont="1" applyFill="1" applyBorder="1" applyAlignment="1" applyProtection="1">
      <alignment horizontal="center"/>
      <protection locked="0"/>
    </xf>
    <xf numFmtId="0" fontId="5" fillId="8" borderId="2" xfId="0" applyFont="1" applyFill="1" applyBorder="1" applyAlignment="1" applyProtection="1">
      <alignment horizontal="center"/>
      <protection locked="0"/>
    </xf>
    <xf numFmtId="0" fontId="5" fillId="8" borderId="3" xfId="0" applyFont="1" applyFill="1" applyBorder="1" applyAlignment="1" applyProtection="1">
      <alignment horizontal="center"/>
      <protection locked="0"/>
    </xf>
    <xf numFmtId="0" fontId="89" fillId="8" borderId="2" xfId="0" applyFont="1" applyFill="1" applyBorder="1" applyAlignment="1" applyProtection="1">
      <alignment horizontal="center"/>
      <protection locked="0"/>
    </xf>
    <xf numFmtId="0" fontId="5" fillId="8" borderId="0" xfId="0" applyFont="1" applyFill="1" applyBorder="1" applyAlignment="1" applyProtection="1">
      <alignment horizontal="center"/>
      <protection locked="0"/>
    </xf>
    <xf numFmtId="14" fontId="0" fillId="0" borderId="0" xfId="0" applyNumberFormat="1" applyAlignment="1">
      <alignment horizontal="center"/>
    </xf>
    <xf numFmtId="0" fontId="104" fillId="0" borderId="2" xfId="0" applyFont="1" applyFill="1" applyBorder="1" applyAlignment="1" applyProtection="1">
      <alignment horizontal="left"/>
      <protection locked="0"/>
    </xf>
    <xf numFmtId="0" fontId="98" fillId="0" borderId="6" xfId="0" applyFont="1" applyFill="1" applyBorder="1" applyAlignment="1" applyProtection="1">
      <alignment horizontal="left"/>
      <protection locked="0"/>
    </xf>
    <xf numFmtId="0" fontId="5" fillId="6" borderId="2" xfId="0" applyFont="1" applyFill="1" applyBorder="1" applyAlignment="1" applyProtection="1">
      <alignment horizontal="left"/>
      <protection locked="0"/>
    </xf>
    <xf numFmtId="0" fontId="5" fillId="11" borderId="2" xfId="0" applyFont="1" applyFill="1" applyBorder="1" applyAlignment="1" applyProtection="1">
      <alignment horizontal="left"/>
      <protection locked="0"/>
    </xf>
    <xf numFmtId="170" fontId="3" fillId="0" borderId="2" xfId="0" applyNumberFormat="1" applyFont="1" applyFill="1" applyBorder="1" applyAlignment="1" applyProtection="1">
      <alignment horizontal="center"/>
      <protection locked="0"/>
    </xf>
    <xf numFmtId="0" fontId="106" fillId="0" borderId="6" xfId="0" applyFont="1" applyFill="1" applyBorder="1" applyAlignment="1" applyProtection="1">
      <alignment horizontal="left"/>
      <protection locked="0"/>
    </xf>
    <xf numFmtId="0" fontId="107" fillId="0" borderId="2" xfId="0" applyFont="1" applyFill="1" applyBorder="1" applyAlignment="1" applyProtection="1">
      <alignment horizontal="left"/>
      <protection locked="0"/>
    </xf>
    <xf numFmtId="0" fontId="5" fillId="0" borderId="3" xfId="0" applyFont="1" applyFill="1" applyBorder="1" applyAlignment="1" applyProtection="1">
      <alignment horizontal="left"/>
      <protection locked="0"/>
    </xf>
    <xf numFmtId="0" fontId="3" fillId="0" borderId="9" xfId="0" applyFont="1" applyFill="1" applyBorder="1" applyAlignment="1" applyProtection="1">
      <alignment horizontal="left"/>
      <protection locked="0"/>
    </xf>
    <xf numFmtId="0" fontId="3" fillId="0" borderId="6" xfId="0" applyFont="1" applyFill="1" applyBorder="1" applyAlignment="1" applyProtection="1">
      <alignment horizontal="center"/>
      <protection locked="0"/>
    </xf>
    <xf numFmtId="0" fontId="3" fillId="0" borderId="0" xfId="0" applyFont="1" applyBorder="1" applyAlignment="1">
      <alignment wrapText="1"/>
    </xf>
    <xf numFmtId="0" fontId="3" fillId="0" borderId="0" xfId="0" applyFont="1" applyBorder="1" applyAlignment="1"/>
    <xf numFmtId="2" fontId="80" fillId="8" borderId="0" xfId="0" applyNumberFormat="1" applyFont="1" applyFill="1" applyAlignment="1">
      <alignment horizontal="center"/>
    </xf>
    <xf numFmtId="0" fontId="0" fillId="0" borderId="0" xfId="0" applyFill="1"/>
    <xf numFmtId="0" fontId="84" fillId="0" borderId="28" xfId="0" applyFont="1" applyFill="1" applyBorder="1" applyAlignment="1">
      <alignment vertical="center"/>
    </xf>
    <xf numFmtId="0" fontId="86" fillId="0" borderId="0" xfId="0" applyFont="1" applyFill="1"/>
    <xf numFmtId="0" fontId="84" fillId="0" borderId="30" xfId="0" applyFont="1" applyFill="1" applyBorder="1" applyAlignment="1">
      <alignment vertical="center"/>
    </xf>
    <xf numFmtId="0" fontId="84" fillId="0" borderId="0" xfId="0" applyFont="1" applyFill="1" applyAlignment="1">
      <alignment horizontal="center" vertical="center"/>
    </xf>
    <xf numFmtId="1" fontId="80" fillId="8" borderId="0" xfId="0" applyNumberFormat="1" applyFont="1" applyFill="1" applyAlignment="1">
      <alignment horizontal="center"/>
    </xf>
    <xf numFmtId="169" fontId="80" fillId="8" borderId="0" xfId="0" applyNumberFormat="1" applyFont="1" applyFill="1" applyAlignment="1">
      <alignment horizontal="center"/>
    </xf>
    <xf numFmtId="14" fontId="0" fillId="8" borderId="0" xfId="0" applyNumberFormat="1" applyFill="1" applyAlignment="1">
      <alignment horizontal="center"/>
    </xf>
    <xf numFmtId="0" fontId="3" fillId="8" borderId="0" xfId="0" applyFont="1" applyFill="1" applyAlignment="1">
      <alignment horizontal="center"/>
    </xf>
    <xf numFmtId="0" fontId="0" fillId="8" borderId="0" xfId="0" applyFill="1" applyAlignment="1">
      <alignment horizontal="center"/>
    </xf>
    <xf numFmtId="0" fontId="21" fillId="0" borderId="36" xfId="2" applyFont="1" applyFill="1" applyBorder="1" applyAlignment="1" applyProtection="1">
      <alignment horizontal="left" wrapText="1"/>
    </xf>
    <xf numFmtId="0" fontId="53" fillId="0" borderId="0" xfId="0" applyFont="1" applyAlignment="1">
      <alignment horizontal="center" vertical="center"/>
    </xf>
    <xf numFmtId="0" fontId="3" fillId="0" borderId="0" xfId="0" applyFont="1" applyBorder="1" applyAlignment="1">
      <alignment horizontal="center" vertical="center"/>
    </xf>
    <xf numFmtId="0" fontId="49" fillId="0" borderId="0" xfId="0" applyFont="1" applyAlignment="1">
      <alignment horizontal="center" vertical="center"/>
    </xf>
    <xf numFmtId="0" fontId="50" fillId="0" borderId="0" xfId="0" applyFont="1" applyAlignment="1">
      <alignment horizontal="center" vertical="center"/>
    </xf>
    <xf numFmtId="0" fontId="54" fillId="0" borderId="2" xfId="2" applyFont="1" applyFill="1" applyBorder="1" applyAlignment="1" applyProtection="1">
      <alignment horizontal="left"/>
      <protection locked="0"/>
    </xf>
    <xf numFmtId="0" fontId="33" fillId="0" borderId="2" xfId="0" applyFont="1" applyFill="1" applyBorder="1" applyAlignment="1" applyProtection="1">
      <alignment horizontal="left"/>
      <protection locked="0"/>
    </xf>
    <xf numFmtId="0" fontId="108" fillId="0" borderId="6" xfId="0" applyFont="1" applyFill="1" applyBorder="1" applyAlignment="1" applyProtection="1">
      <alignment horizontal="left"/>
      <protection locked="0"/>
    </xf>
    <xf numFmtId="15" fontId="8" fillId="0" borderId="2" xfId="0" applyNumberFormat="1" applyFont="1" applyFill="1" applyBorder="1" applyAlignment="1">
      <alignment horizontal="left"/>
    </xf>
    <xf numFmtId="20" fontId="108" fillId="0" borderId="6" xfId="0" applyNumberFormat="1" applyFont="1" applyFill="1" applyBorder="1" applyAlignment="1" applyProtection="1">
      <alignment horizontal="left"/>
      <protection locked="0"/>
    </xf>
    <xf numFmtId="15" fontId="82" fillId="0" borderId="2" xfId="0" applyNumberFormat="1" applyFont="1" applyFill="1" applyBorder="1" applyAlignment="1">
      <alignment horizontal="left"/>
    </xf>
    <xf numFmtId="20" fontId="81" fillId="10" borderId="3" xfId="0" applyNumberFormat="1" applyFont="1" applyFill="1" applyBorder="1" applyAlignment="1">
      <alignment horizontal="left"/>
    </xf>
    <xf numFmtId="15" fontId="16" fillId="6" borderId="2" xfId="0" applyNumberFormat="1" applyFont="1" applyFill="1" applyBorder="1" applyAlignment="1">
      <alignment horizontal="left"/>
    </xf>
    <xf numFmtId="168" fontId="5" fillId="6" borderId="2" xfId="0" applyNumberFormat="1" applyFont="1" applyFill="1" applyBorder="1" applyAlignment="1">
      <alignment horizontal="left"/>
    </xf>
    <xf numFmtId="0" fontId="5" fillId="6" borderId="2" xfId="0" applyFont="1" applyFill="1" applyBorder="1" applyAlignment="1" applyProtection="1">
      <alignment horizontal="center"/>
      <protection locked="0"/>
    </xf>
    <xf numFmtId="15" fontId="5" fillId="6" borderId="2" xfId="0" applyNumberFormat="1" applyFont="1" applyFill="1" applyBorder="1" applyAlignment="1">
      <alignment horizontal="left"/>
    </xf>
    <xf numFmtId="165" fontId="16" fillId="6" borderId="2" xfId="0" applyNumberFormat="1" applyFont="1" applyFill="1" applyBorder="1" applyAlignment="1">
      <alignment horizontal="left"/>
    </xf>
    <xf numFmtId="15" fontId="8" fillId="6" borderId="2" xfId="0" applyNumberFormat="1" applyFont="1" applyFill="1" applyBorder="1" applyAlignment="1">
      <alignment horizontal="left"/>
    </xf>
    <xf numFmtId="15" fontId="17" fillId="6" borderId="2" xfId="0" applyNumberFormat="1" applyFont="1" applyFill="1" applyBorder="1" applyAlignment="1">
      <alignment horizontal="left"/>
    </xf>
    <xf numFmtId="0" fontId="5" fillId="6" borderId="3" xfId="0" applyFont="1" applyFill="1" applyBorder="1" applyAlignment="1" applyProtection="1">
      <alignment horizontal="center"/>
      <protection locked="0"/>
    </xf>
    <xf numFmtId="20" fontId="17" fillId="6" borderId="3" xfId="0" applyNumberFormat="1" applyFont="1" applyFill="1" applyBorder="1" applyAlignment="1">
      <alignment horizontal="left"/>
    </xf>
    <xf numFmtId="0" fontId="19" fillId="6" borderId="0" xfId="0" applyFont="1" applyFill="1"/>
    <xf numFmtId="0" fontId="109" fillId="0" borderId="2" xfId="0" applyFont="1" applyFill="1" applyBorder="1" applyAlignment="1" applyProtection="1">
      <alignment horizontal="left"/>
      <protection locked="0"/>
    </xf>
    <xf numFmtId="0" fontId="3" fillId="0" borderId="0" xfId="0" applyFont="1" applyAlignment="1">
      <alignment wrapText="1"/>
    </xf>
    <xf numFmtId="0" fontId="3" fillId="0" borderId="0" xfId="2" applyFont="1" applyAlignment="1" applyProtection="1"/>
    <xf numFmtId="0" fontId="5" fillId="6" borderId="6" xfId="0" applyFont="1" applyFill="1" applyBorder="1" applyAlignment="1" applyProtection="1">
      <alignment horizontal="left"/>
      <protection locked="0"/>
    </xf>
    <xf numFmtId="1" fontId="80" fillId="0" borderId="0" xfId="0" applyNumberFormat="1" applyFont="1" applyFill="1" applyAlignment="1">
      <alignment horizontal="center"/>
    </xf>
    <xf numFmtId="0" fontId="3" fillId="0" borderId="0" xfId="0" applyFont="1" applyFill="1" applyBorder="1" applyAlignment="1" applyProtection="1">
      <alignment horizontal="center"/>
      <protection locked="0"/>
    </xf>
    <xf numFmtId="0" fontId="5" fillId="0" borderId="0" xfId="0" applyFont="1" applyFill="1" applyBorder="1" applyAlignment="1" applyProtection="1">
      <alignment horizontal="left"/>
      <protection locked="0"/>
    </xf>
    <xf numFmtId="0" fontId="15" fillId="0" borderId="2" xfId="0" quotePrefix="1" applyFont="1" applyFill="1" applyBorder="1" applyAlignment="1" applyProtection="1">
      <alignment horizontal="left"/>
      <protection locked="0"/>
    </xf>
    <xf numFmtId="0" fontId="16" fillId="0" borderId="0" xfId="0" applyFont="1" applyFill="1" applyBorder="1" applyAlignment="1" applyProtection="1">
      <alignment horizontal="left"/>
      <protection locked="0"/>
    </xf>
    <xf numFmtId="0" fontId="3" fillId="0" borderId="34" xfId="0" applyFont="1" applyFill="1" applyBorder="1" applyAlignment="1" applyProtection="1">
      <alignment horizontal="left"/>
      <protection locked="0"/>
    </xf>
    <xf numFmtId="0" fontId="3" fillId="0" borderId="2" xfId="0" quotePrefix="1" applyFont="1" applyFill="1" applyBorder="1" applyAlignment="1" applyProtection="1">
      <alignment horizontal="left"/>
      <protection locked="0"/>
    </xf>
    <xf numFmtId="0" fontId="98" fillId="0" borderId="0" xfId="0" applyFont="1" applyFill="1" applyBorder="1" applyAlignment="1" applyProtection="1">
      <alignment horizontal="left"/>
      <protection locked="0"/>
    </xf>
    <xf numFmtId="0" fontId="16" fillId="0" borderId="3" xfId="0" applyFont="1" applyFill="1" applyBorder="1" applyAlignment="1" applyProtection="1">
      <alignment horizontal="left"/>
      <protection locked="0"/>
    </xf>
    <xf numFmtId="0" fontId="80" fillId="0" borderId="0" xfId="0" applyFont="1" applyFill="1" applyAlignment="1">
      <alignment horizontal="center"/>
    </xf>
    <xf numFmtId="14" fontId="0" fillId="0" borderId="0" xfId="0" applyNumberFormat="1" applyFill="1" applyAlignment="1">
      <alignment horizontal="center"/>
    </xf>
    <xf numFmtId="0" fontId="3" fillId="0" borderId="0" xfId="0" applyFont="1" applyFill="1" applyAlignment="1">
      <alignment horizontal="center"/>
    </xf>
    <xf numFmtId="0" fontId="0" fillId="0" borderId="0" xfId="0" applyFill="1" applyAlignment="1">
      <alignment horizontal="center"/>
    </xf>
    <xf numFmtId="0" fontId="39" fillId="0" borderId="2" xfId="0" applyFont="1" applyFill="1" applyBorder="1" applyAlignment="1" applyProtection="1">
      <alignment horizontal="left"/>
      <protection locked="0"/>
    </xf>
    <xf numFmtId="15" fontId="15" fillId="10" borderId="2" xfId="0" applyNumberFormat="1" applyFont="1" applyFill="1" applyBorder="1" applyAlignment="1">
      <alignment horizontal="left"/>
    </xf>
    <xf numFmtId="15" fontId="112" fillId="10" borderId="2" xfId="0" applyNumberFormat="1" applyFont="1" applyFill="1" applyBorder="1" applyAlignment="1">
      <alignment horizontal="left"/>
    </xf>
    <xf numFmtId="20" fontId="112" fillId="10" borderId="2" xfId="0" applyNumberFormat="1" applyFont="1" applyFill="1" applyBorder="1" applyAlignment="1">
      <alignment horizontal="left"/>
    </xf>
    <xf numFmtId="0" fontId="30" fillId="0" borderId="0" xfId="8" quotePrefix="1" applyFont="1" applyAlignment="1">
      <alignment horizontal="left"/>
    </xf>
    <xf numFmtId="0" fontId="3" fillId="0" borderId="0" xfId="8" applyBorder="1"/>
    <xf numFmtId="0" fontId="30" fillId="0" borderId="0" xfId="8" applyFont="1" applyAlignment="1"/>
    <xf numFmtId="0" fontId="5" fillId="0" borderId="20" xfId="8" applyFont="1" applyBorder="1" applyAlignment="1">
      <alignment horizontal="center"/>
    </xf>
    <xf numFmtId="0" fontId="5" fillId="0" borderId="2" xfId="8" applyFont="1" applyBorder="1" applyAlignment="1">
      <alignment horizontal="center"/>
    </xf>
    <xf numFmtId="0" fontId="5" fillId="0" borderId="17" xfId="8" applyFont="1" applyBorder="1" applyAlignment="1">
      <alignment horizontal="center"/>
    </xf>
    <xf numFmtId="0" fontId="41" fillId="0" borderId="0" xfId="0" applyFont="1" applyBorder="1" applyAlignment="1">
      <alignment horizontal="center"/>
    </xf>
    <xf numFmtId="0" fontId="42" fillId="0" borderId="0" xfId="0" applyFont="1" applyBorder="1" applyAlignment="1">
      <alignment horizontal="left"/>
    </xf>
    <xf numFmtId="0" fontId="41" fillId="0" borderId="0" xfId="0" applyFont="1" applyBorder="1" applyAlignment="1">
      <alignment horizontal="left"/>
    </xf>
    <xf numFmtId="0" fontId="43" fillId="0" borderId="0" xfId="0" applyFont="1" applyBorder="1" applyAlignment="1">
      <alignment horizontal="left"/>
    </xf>
    <xf numFmtId="0" fontId="43" fillId="0" borderId="0" xfId="0" applyFont="1" applyBorder="1" applyAlignment="1">
      <alignment horizontal="center"/>
    </xf>
    <xf numFmtId="0" fontId="3" fillId="0" borderId="20" xfId="8" applyFont="1" applyBorder="1" applyAlignment="1">
      <alignment horizontal="center"/>
    </xf>
    <xf numFmtId="0" fontId="3" fillId="0" borderId="2" xfId="8" applyFont="1" applyBorder="1" applyAlignment="1">
      <alignment horizontal="center"/>
    </xf>
    <xf numFmtId="0" fontId="3" fillId="0" borderId="2" xfId="0" quotePrefix="1" applyFont="1" applyFill="1" applyBorder="1" applyAlignment="1" applyProtection="1">
      <alignment horizontal="center"/>
      <protection locked="0"/>
    </xf>
    <xf numFmtId="20" fontId="87" fillId="10" borderId="3" xfId="0" applyNumberFormat="1" applyFont="1" applyFill="1" applyBorder="1" applyAlignment="1">
      <alignment horizontal="left"/>
    </xf>
    <xf numFmtId="0" fontId="114" fillId="0" borderId="2" xfId="0" applyFont="1" applyFill="1" applyBorder="1" applyAlignment="1" applyProtection="1">
      <alignment horizontal="left"/>
      <protection locked="0"/>
    </xf>
    <xf numFmtId="0" fontId="0" fillId="0" borderId="0" xfId="0" applyBorder="1" applyAlignment="1">
      <alignment horizontal="center"/>
    </xf>
    <xf numFmtId="0" fontId="10" fillId="0" borderId="17" xfId="0" applyFont="1" applyFill="1" applyBorder="1" applyAlignment="1">
      <alignment horizontal="left" vertical="top" wrapText="1"/>
    </xf>
    <xf numFmtId="0" fontId="3" fillId="6" borderId="0" xfId="2" applyFont="1" applyFill="1" applyBorder="1" applyAlignment="1" applyProtection="1">
      <alignment horizontal="left"/>
      <protection locked="0"/>
    </xf>
    <xf numFmtId="0" fontId="46" fillId="0" borderId="0" xfId="0" applyFont="1" applyFill="1" applyAlignment="1">
      <alignment vertical="center"/>
    </xf>
    <xf numFmtId="1" fontId="45" fillId="6" borderId="2" xfId="0" applyNumberFormat="1" applyFont="1" applyFill="1" applyBorder="1" applyAlignment="1">
      <alignment horizontal="center" vertical="center" wrapText="1"/>
    </xf>
    <xf numFmtId="1" fontId="45" fillId="0" borderId="2" xfId="0" applyNumberFormat="1" applyFont="1" applyFill="1" applyBorder="1" applyAlignment="1">
      <alignment horizontal="center" vertical="center" wrapText="1"/>
    </xf>
    <xf numFmtId="1" fontId="45" fillId="6" borderId="20" xfId="0" applyNumberFormat="1" applyFont="1" applyFill="1" applyBorder="1" applyAlignment="1">
      <alignment horizontal="center" vertical="center" wrapText="1"/>
    </xf>
    <xf numFmtId="1" fontId="45" fillId="0" borderId="20" xfId="0" applyNumberFormat="1" applyFont="1" applyFill="1" applyBorder="1" applyAlignment="1">
      <alignment horizontal="center" vertical="center" wrapText="1"/>
    </xf>
    <xf numFmtId="1" fontId="45" fillId="0" borderId="4" xfId="0" applyNumberFormat="1" applyFont="1" applyFill="1" applyBorder="1" applyAlignment="1">
      <alignment horizontal="center" vertical="center" wrapText="1"/>
    </xf>
    <xf numFmtId="1" fontId="45" fillId="0" borderId="0" xfId="0" applyNumberFormat="1" applyFont="1" applyFill="1" applyBorder="1" applyAlignment="1">
      <alignment horizontal="center" vertical="center" wrapText="1"/>
    </xf>
    <xf numFmtId="1" fontId="45" fillId="0" borderId="17" xfId="0" applyNumberFormat="1" applyFont="1" applyFill="1" applyBorder="1" applyAlignment="1">
      <alignment horizontal="center" vertical="center" wrapText="1"/>
    </xf>
    <xf numFmtId="0" fontId="73" fillId="0" borderId="19" xfId="0" applyFont="1" applyFill="1" applyBorder="1" applyAlignment="1">
      <alignment horizontal="center" vertical="center"/>
    </xf>
    <xf numFmtId="0" fontId="7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116" fillId="0" borderId="2" xfId="0" applyFont="1" applyFill="1" applyBorder="1" applyAlignment="1" applyProtection="1">
      <alignment horizontal="left"/>
      <protection locked="0"/>
    </xf>
    <xf numFmtId="15" fontId="97" fillId="10" borderId="2" xfId="0" applyNumberFormat="1" applyFont="1" applyFill="1" applyBorder="1" applyAlignment="1">
      <alignment horizontal="left"/>
    </xf>
    <xf numFmtId="0" fontId="99" fillId="6" borderId="2" xfId="0" applyFont="1" applyFill="1" applyBorder="1" applyAlignment="1" applyProtection="1">
      <alignment horizontal="left"/>
      <protection locked="0"/>
    </xf>
    <xf numFmtId="0" fontId="3" fillId="6" borderId="6" xfId="0" applyFont="1" applyFill="1" applyBorder="1" applyAlignment="1" applyProtection="1">
      <alignment horizontal="left" wrapText="1"/>
      <protection locked="0"/>
    </xf>
    <xf numFmtId="0" fontId="15" fillId="6" borderId="2" xfId="2" applyFont="1" applyFill="1" applyBorder="1" applyAlignment="1" applyProtection="1">
      <alignment horizontal="left"/>
      <protection locked="0"/>
    </xf>
    <xf numFmtId="0" fontId="19" fillId="6" borderId="2" xfId="0" applyFont="1" applyFill="1" applyBorder="1" applyAlignment="1" applyProtection="1">
      <alignment horizontal="left"/>
      <protection locked="0"/>
    </xf>
    <xf numFmtId="0" fontId="117" fillId="0" borderId="2" xfId="0" applyFont="1" applyFill="1" applyBorder="1" applyAlignment="1" applyProtection="1">
      <alignment horizontal="left"/>
      <protection locked="0"/>
    </xf>
    <xf numFmtId="0" fontId="89" fillId="0" borderId="0" xfId="0" applyFont="1" applyFill="1" applyBorder="1" applyAlignment="1" applyProtection="1">
      <alignment horizontal="left"/>
      <protection locked="0"/>
    </xf>
    <xf numFmtId="20" fontId="15" fillId="0" borderId="6" xfId="0" applyNumberFormat="1" applyFont="1" applyFill="1" applyBorder="1" applyAlignment="1" applyProtection="1">
      <alignment horizontal="left"/>
      <protection locked="0"/>
    </xf>
    <xf numFmtId="0" fontId="5" fillId="0" borderId="2" xfId="0" quotePrefix="1" applyFont="1" applyFill="1" applyBorder="1" applyAlignment="1" applyProtection="1">
      <alignment horizontal="left"/>
      <protection locked="0"/>
    </xf>
    <xf numFmtId="14" fontId="0" fillId="0" borderId="0" xfId="0" applyNumberFormat="1"/>
    <xf numFmtId="0" fontId="89" fillId="0" borderId="6" xfId="0" applyFont="1" applyFill="1" applyBorder="1" applyAlignment="1" applyProtection="1">
      <alignment horizontal="left"/>
      <protection locked="0"/>
    </xf>
    <xf numFmtId="0" fontId="89" fillId="0" borderId="2" xfId="0" applyFont="1" applyFill="1" applyBorder="1" applyAlignment="1" applyProtection="1">
      <alignment horizontal="left"/>
      <protection locked="0"/>
    </xf>
    <xf numFmtId="0" fontId="15" fillId="0" borderId="2" xfId="2" applyFont="1" applyFill="1" applyBorder="1" applyAlignment="1" applyProtection="1">
      <alignment horizontal="left"/>
      <protection locked="0"/>
    </xf>
    <xf numFmtId="0" fontId="46" fillId="0" borderId="0" xfId="0" applyFont="1" applyAlignment="1">
      <alignment horizontal="center" vertical="center"/>
    </xf>
    <xf numFmtId="0" fontId="0" fillId="0" borderId="0" xfId="0" applyBorder="1" applyAlignment="1">
      <alignment horizontal="center"/>
    </xf>
    <xf numFmtId="0" fontId="118" fillId="0" borderId="0" xfId="0" quotePrefix="1" applyFont="1" applyAlignment="1">
      <alignment horizontal="left" vertical="center"/>
    </xf>
    <xf numFmtId="0" fontId="55" fillId="0" borderId="0" xfId="0" applyFont="1" applyBorder="1" applyAlignment="1">
      <alignment horizontal="center" vertical="center"/>
    </xf>
    <xf numFmtId="0" fontId="48" fillId="0" borderId="4" xfId="0" quotePrefix="1" applyFont="1" applyFill="1" applyBorder="1" applyAlignment="1">
      <alignment vertical="center" wrapText="1"/>
    </xf>
    <xf numFmtId="0" fontId="55" fillId="0" borderId="4" xfId="0" quotePrefix="1" applyFont="1" applyFill="1" applyBorder="1" applyAlignment="1">
      <alignment horizontal="left" vertical="center" wrapText="1"/>
    </xf>
    <xf numFmtId="1" fontId="45" fillId="6" borderId="4"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Border="1" applyAlignment="1">
      <alignment horizontal="center" vertical="center"/>
    </xf>
    <xf numFmtId="0" fontId="54" fillId="0" borderId="0" xfId="0" applyFont="1"/>
    <xf numFmtId="0" fontId="119" fillId="0" borderId="6" xfId="0" applyFont="1" applyFill="1" applyBorder="1" applyAlignment="1" applyProtection="1">
      <alignment horizontal="left"/>
      <protection locked="0"/>
    </xf>
    <xf numFmtId="0" fontId="54" fillId="0" borderId="6" xfId="0" applyFont="1" applyFill="1" applyBorder="1" applyAlignment="1" applyProtection="1">
      <alignment horizontal="left"/>
      <protection locked="0"/>
    </xf>
    <xf numFmtId="0" fontId="0" fillId="0" borderId="0" xfId="0" applyBorder="1" applyAlignment="1">
      <alignment horizontal="center"/>
    </xf>
    <xf numFmtId="9" fontId="0" fillId="0" borderId="0" xfId="7" applyNumberFormat="1" applyFont="1" applyAlignment="1">
      <alignment horizontal="center"/>
    </xf>
    <xf numFmtId="0" fontId="89" fillId="0" borderId="2" xfId="0" applyFont="1" applyBorder="1" applyAlignment="1">
      <alignment horizontal="center" vertical="center" wrapText="1"/>
    </xf>
    <xf numFmtId="0" fontId="120" fillId="0" borderId="0" xfId="0" applyFont="1"/>
    <xf numFmtId="0" fontId="3" fillId="0" borderId="20" xfId="0" applyFont="1" applyBorder="1"/>
    <xf numFmtId="0" fontId="3" fillId="12" borderId="0" xfId="0" applyFont="1" applyFill="1"/>
    <xf numFmtId="15" fontId="16" fillId="8" borderId="2" xfId="0" applyNumberFormat="1" applyFont="1" applyFill="1" applyBorder="1" applyAlignment="1">
      <alignment horizontal="left"/>
    </xf>
    <xf numFmtId="0" fontId="16" fillId="8" borderId="6" xfId="0" applyFont="1" applyFill="1" applyBorder="1" applyAlignment="1">
      <alignment horizontal="left"/>
    </xf>
    <xf numFmtId="20" fontId="16" fillId="8" borderId="6" xfId="0" applyNumberFormat="1" applyFont="1" applyFill="1" applyBorder="1" applyAlignment="1">
      <alignment horizontal="left"/>
    </xf>
    <xf numFmtId="0" fontId="16" fillId="8" borderId="2" xfId="0" applyFont="1" applyFill="1" applyBorder="1" applyAlignment="1" applyProtection="1">
      <alignment horizontal="left"/>
      <protection locked="0"/>
    </xf>
    <xf numFmtId="0" fontId="15" fillId="8" borderId="2" xfId="0" applyFont="1" applyFill="1" applyBorder="1" applyAlignment="1" applyProtection="1">
      <alignment horizontal="left"/>
      <protection locked="0"/>
    </xf>
    <xf numFmtId="0" fontId="15" fillId="8" borderId="0" xfId="0" applyFont="1" applyFill="1" applyBorder="1" applyAlignment="1" applyProtection="1">
      <alignment horizontal="left"/>
      <protection locked="0"/>
    </xf>
    <xf numFmtId="166" fontId="15" fillId="8" borderId="0" xfId="0" applyNumberFormat="1" applyFont="1" applyFill="1" applyBorder="1" applyAlignment="1" applyProtection="1">
      <alignment horizontal="left"/>
      <protection locked="0"/>
    </xf>
    <xf numFmtId="15" fontId="15" fillId="8" borderId="0" xfId="0" applyNumberFormat="1" applyFont="1" applyFill="1" applyBorder="1" applyAlignment="1" applyProtection="1">
      <alignment horizontal="left"/>
      <protection locked="0"/>
    </xf>
    <xf numFmtId="167" fontId="15" fillId="8" borderId="0" xfId="1" applyNumberFormat="1" applyFont="1" applyFill="1" applyBorder="1" applyAlignment="1" applyProtection="1">
      <alignment horizontal="left"/>
      <protection locked="0"/>
    </xf>
    <xf numFmtId="168" fontId="5" fillId="8" borderId="2" xfId="0" applyNumberFormat="1" applyFont="1" applyFill="1" applyBorder="1" applyAlignment="1">
      <alignment horizontal="left"/>
    </xf>
    <xf numFmtId="0" fontId="5" fillId="8" borderId="6" xfId="0" applyFont="1" applyFill="1" applyBorder="1" applyAlignment="1">
      <alignment horizontal="left"/>
    </xf>
    <xf numFmtId="20" fontId="3" fillId="8" borderId="6" xfId="0" applyNumberFormat="1" applyFont="1" applyFill="1" applyBorder="1" applyAlignment="1">
      <alignment horizontal="left"/>
    </xf>
    <xf numFmtId="0" fontId="3" fillId="8" borderId="2" xfId="0" applyFont="1" applyFill="1" applyBorder="1" applyAlignment="1" applyProtection="1">
      <alignment horizontal="left"/>
      <protection locked="0"/>
    </xf>
    <xf numFmtId="0" fontId="3" fillId="8" borderId="2" xfId="0" applyFont="1" applyFill="1" applyBorder="1" applyAlignment="1" applyProtection="1">
      <alignment horizontal="center"/>
      <protection locked="0"/>
    </xf>
    <xf numFmtId="0" fontId="6" fillId="8" borderId="2" xfId="0" applyFont="1" applyFill="1" applyBorder="1" applyAlignment="1" applyProtection="1">
      <alignment horizontal="left"/>
      <protection locked="0"/>
    </xf>
    <xf numFmtId="0" fontId="6" fillId="8" borderId="0" xfId="0" applyFont="1" applyFill="1" applyBorder="1" applyAlignment="1" applyProtection="1">
      <alignment horizontal="left"/>
      <protection locked="0"/>
    </xf>
    <xf numFmtId="166" fontId="6" fillId="8" borderId="0" xfId="0" applyNumberFormat="1" applyFont="1" applyFill="1" applyBorder="1" applyAlignment="1" applyProtection="1">
      <alignment horizontal="left"/>
      <protection locked="0"/>
    </xf>
    <xf numFmtId="15" fontId="6" fillId="8" borderId="0" xfId="0" applyNumberFormat="1" applyFont="1" applyFill="1" applyBorder="1" applyAlignment="1" applyProtection="1">
      <alignment horizontal="left"/>
      <protection locked="0"/>
    </xf>
    <xf numFmtId="15" fontId="5" fillId="8" borderId="2" xfId="0" applyNumberFormat="1" applyFont="1" applyFill="1" applyBorder="1" applyAlignment="1">
      <alignment horizontal="left"/>
    </xf>
    <xf numFmtId="0" fontId="3" fillId="8" borderId="6" xfId="0" applyFont="1" applyFill="1" applyBorder="1" applyAlignment="1" applyProtection="1">
      <alignment horizontal="left"/>
      <protection locked="0"/>
    </xf>
    <xf numFmtId="0" fontId="15" fillId="8" borderId="2" xfId="0" applyFont="1" applyFill="1" applyBorder="1" applyAlignment="1" applyProtection="1">
      <alignment horizontal="center"/>
      <protection locked="0"/>
    </xf>
    <xf numFmtId="165" fontId="16" fillId="8" borderId="2" xfId="0" applyNumberFormat="1" applyFont="1" applyFill="1" applyBorder="1" applyAlignment="1">
      <alignment horizontal="left"/>
    </xf>
    <xf numFmtId="0" fontId="116" fillId="8" borderId="2" xfId="0" applyFont="1" applyFill="1" applyBorder="1" applyAlignment="1" applyProtection="1">
      <alignment horizontal="left"/>
      <protection locked="0"/>
    </xf>
    <xf numFmtId="15" fontId="8" fillId="8" borderId="2" xfId="0" applyNumberFormat="1" applyFont="1" applyFill="1" applyBorder="1" applyAlignment="1">
      <alignment horizontal="left"/>
    </xf>
    <xf numFmtId="20" fontId="15" fillId="8" borderId="6" xfId="0" applyNumberFormat="1" applyFont="1" applyFill="1" applyBorder="1" applyAlignment="1">
      <alignment horizontal="left"/>
    </xf>
    <xf numFmtId="0" fontId="15" fillId="8" borderId="6" xfId="0" applyFont="1" applyFill="1" applyBorder="1" applyAlignment="1" applyProtection="1">
      <alignment horizontal="left"/>
      <protection locked="0"/>
    </xf>
    <xf numFmtId="0" fontId="5" fillId="8" borderId="7" xfId="0" applyFont="1" applyFill="1" applyBorder="1" applyAlignment="1">
      <alignment horizontal="left"/>
    </xf>
    <xf numFmtId="20" fontId="83" fillId="8" borderId="7" xfId="0" applyNumberFormat="1" applyFont="1" applyFill="1" applyBorder="1" applyAlignment="1">
      <alignment horizontal="left"/>
    </xf>
    <xf numFmtId="0" fontId="3" fillId="8" borderId="7" xfId="0" applyFont="1" applyFill="1" applyBorder="1" applyAlignment="1" applyProtection="1">
      <alignment horizontal="left"/>
      <protection locked="0"/>
    </xf>
    <xf numFmtId="0" fontId="3" fillId="8" borderId="3" xfId="0" applyFont="1" applyFill="1" applyBorder="1" applyAlignment="1" applyProtection="1">
      <alignment horizontal="left"/>
      <protection locked="0"/>
    </xf>
    <xf numFmtId="0" fontId="15" fillId="8" borderId="3" xfId="0" applyFont="1" applyFill="1" applyBorder="1" applyAlignment="1" applyProtection="1">
      <alignment horizontal="left"/>
      <protection locked="0"/>
    </xf>
    <xf numFmtId="0" fontId="3" fillId="8" borderId="3" xfId="0" applyFont="1" applyFill="1" applyBorder="1" applyAlignment="1" applyProtection="1">
      <alignment horizontal="center"/>
      <protection locked="0"/>
    </xf>
    <xf numFmtId="0" fontId="6" fillId="8" borderId="3" xfId="0" applyFont="1" applyFill="1" applyBorder="1" applyAlignment="1" applyProtection="1">
      <alignment horizontal="left"/>
      <protection locked="0"/>
    </xf>
    <xf numFmtId="0" fontId="5" fillId="8" borderId="6" xfId="0" applyFont="1" applyFill="1" applyBorder="1" applyAlignment="1" applyProtection="1">
      <alignment horizontal="left"/>
      <protection locked="0"/>
    </xf>
    <xf numFmtId="20" fontId="88" fillId="8" borderId="3" xfId="0" applyNumberFormat="1" applyFont="1" applyFill="1" applyBorder="1" applyAlignment="1">
      <alignment horizontal="left"/>
    </xf>
    <xf numFmtId="15" fontId="4" fillId="8" borderId="2" xfId="0" applyNumberFormat="1" applyFont="1" applyFill="1" applyBorder="1" applyAlignment="1">
      <alignment horizontal="left"/>
    </xf>
    <xf numFmtId="0" fontId="5" fillId="8" borderId="2" xfId="0" applyFont="1" applyFill="1" applyBorder="1" applyAlignment="1" applyProtection="1">
      <alignment horizontal="left"/>
      <protection locked="0"/>
    </xf>
    <xf numFmtId="0" fontId="46" fillId="0" borderId="0" xfId="0" applyFont="1" applyAlignment="1">
      <alignment horizontal="center" vertical="center"/>
    </xf>
    <xf numFmtId="0" fontId="3" fillId="0" borderId="0" xfId="0" applyFont="1" applyFill="1" applyBorder="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27" fillId="0" borderId="12" xfId="0" applyFont="1" applyBorder="1" applyAlignment="1">
      <alignment horizontal="center" vertical="center"/>
    </xf>
    <xf numFmtId="0" fontId="27" fillId="0" borderId="8" xfId="0" applyFont="1" applyBorder="1" applyAlignment="1">
      <alignment horizontal="center" vertical="center"/>
    </xf>
    <xf numFmtId="0" fontId="27" fillId="0" borderId="5" xfId="0" applyFont="1" applyBorder="1" applyAlignment="1">
      <alignment horizontal="center" vertical="center"/>
    </xf>
    <xf numFmtId="0" fontId="0" fillId="0" borderId="0" xfId="0" applyBorder="1" applyAlignment="1">
      <alignment horizontal="center"/>
    </xf>
    <xf numFmtId="0" fontId="3" fillId="0" borderId="0" xfId="0" applyFont="1" applyBorder="1" applyAlignment="1">
      <alignment horizontal="center"/>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cellXfs>
  <cellStyles count="9">
    <cellStyle name="Comma" xfId="1" builtinId="3"/>
    <cellStyle name="Comma 2" xfId="5"/>
    <cellStyle name="Hyperlink" xfId="2" builtinId="8"/>
    <cellStyle name="Normal" xfId="0" builtinId="0"/>
    <cellStyle name="Normal 2" xfId="4"/>
    <cellStyle name="Normal 3" xfId="3"/>
    <cellStyle name="Normal 3 2" xfId="6"/>
    <cellStyle name="Normal 4" xfId="8"/>
    <cellStyle name="Percent 2" xfId="7"/>
  </cellStyles>
  <dxfs count="0"/>
  <tableStyles count="0" defaultTableStyle="TableStyleMedium9" defaultPivotStyle="PivotStyleLight16"/>
  <colors>
    <mruColors>
      <color rgb="FF0000FF"/>
      <color rgb="FFB9FFB9"/>
      <color rgb="FFFFCCFF"/>
      <color rgb="FF00CC99"/>
      <color rgb="FFCCFF99"/>
      <color rgb="FFFFF78B"/>
      <color rgb="FFFFAFFF"/>
      <color rgb="FFFFFF99"/>
      <color rgb="FF17DF71"/>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qducheix@gmail.com%20-%20WA:%20+33%206%2095%2028%2087%2064" TargetMode="External"/><Relationship Id="rId13" Type="http://schemas.openxmlformats.org/officeDocument/2006/relationships/hyperlink" Target="mailto:hlascelles@gmail.com" TargetMode="External"/><Relationship Id="rId18" Type="http://schemas.openxmlformats.org/officeDocument/2006/relationships/hyperlink" Target="mailto:c.rozario@talk21.com" TargetMode="External"/><Relationship Id="rId26" Type="http://schemas.openxmlformats.org/officeDocument/2006/relationships/hyperlink" Target="mailto:johnsiegel63@gmail.com" TargetMode="External"/><Relationship Id="rId3" Type="http://schemas.openxmlformats.org/officeDocument/2006/relationships/hyperlink" Target="mailto:mariatalfaro@hotmail.com%20-%20+16027610673" TargetMode="External"/><Relationship Id="rId21" Type="http://schemas.openxmlformats.org/officeDocument/2006/relationships/hyperlink" Target="mailto:canmorecondo123@gmail.com" TargetMode="External"/><Relationship Id="rId34" Type="http://schemas.openxmlformats.org/officeDocument/2006/relationships/hyperlink" Target="mailto:melvin.eveleigh@hotmail.com" TargetMode="External"/><Relationship Id="rId7" Type="http://schemas.openxmlformats.org/officeDocument/2006/relationships/hyperlink" Target="mailto:brenda.sonntag@shaw.ca" TargetMode="External"/><Relationship Id="rId12" Type="http://schemas.openxmlformats.org/officeDocument/2006/relationships/hyperlink" Target="mailto:maarten_bakker@gmx.net" TargetMode="External"/><Relationship Id="rId17" Type="http://schemas.openxmlformats.org/officeDocument/2006/relationships/hyperlink" Target="mailto:carr5@shaw.ca" TargetMode="External"/><Relationship Id="rId25" Type="http://schemas.openxmlformats.org/officeDocument/2006/relationships/hyperlink" Target="mailto:RayButler@AmsourceCapital.com" TargetMode="External"/><Relationship Id="rId33" Type="http://schemas.openxmlformats.org/officeDocument/2006/relationships/hyperlink" Target="mailto:rodlshields@gmail.com" TargetMode="External"/><Relationship Id="rId2" Type="http://schemas.openxmlformats.org/officeDocument/2006/relationships/hyperlink" Target="mailto:galaxyfly@yahoo.com%20-%20+13107041871" TargetMode="External"/><Relationship Id="rId16" Type="http://schemas.openxmlformats.org/officeDocument/2006/relationships/hyperlink" Target="mailto:dmjbreen@gmail.com" TargetMode="External"/><Relationship Id="rId20" Type="http://schemas.openxmlformats.org/officeDocument/2006/relationships/hyperlink" Target="mailto:Patrickvallance@gmail.com" TargetMode="External"/><Relationship Id="rId29" Type="http://schemas.openxmlformats.org/officeDocument/2006/relationships/hyperlink" Target="mailto:mark_mcdowell@me.com" TargetMode="External"/><Relationship Id="rId1" Type="http://schemas.openxmlformats.org/officeDocument/2006/relationships/hyperlink" Target="mailto:srambor1@gmail.com" TargetMode="External"/><Relationship Id="rId6" Type="http://schemas.openxmlformats.org/officeDocument/2006/relationships/hyperlink" Target="mailto:xpontillo@gmail.com%20%3E%20no%20mandar%20feedback%20a%20Ricardo%20no%20les%20gust&#243;%20Diamandes" TargetMode="External"/><Relationship Id="rId11" Type="http://schemas.openxmlformats.org/officeDocument/2006/relationships/hyperlink" Target="mailto:Pieter.vandenbroeck@hotmail.com" TargetMode="External"/><Relationship Id="rId24" Type="http://schemas.openxmlformats.org/officeDocument/2006/relationships/hyperlink" Target="mailto:emily.wooten@gmail.com" TargetMode="External"/><Relationship Id="rId32" Type="http://schemas.openxmlformats.org/officeDocument/2006/relationships/hyperlink" Target="mailto:emmanabben27@gmail.com" TargetMode="External"/><Relationship Id="rId5" Type="http://schemas.openxmlformats.org/officeDocument/2006/relationships/hyperlink" Target="mailto:juliantetzlaff@hotmail.com" TargetMode="External"/><Relationship Id="rId15" Type="http://schemas.openxmlformats.org/officeDocument/2006/relationships/hyperlink" Target="mailto:ampora@amol.email" TargetMode="External"/><Relationship Id="rId23" Type="http://schemas.openxmlformats.org/officeDocument/2006/relationships/hyperlink" Target="mailto:k.velcikova@gmail.com" TargetMode="External"/><Relationship Id="rId28" Type="http://schemas.openxmlformats.org/officeDocument/2006/relationships/hyperlink" Target="mailto:arkwrightpt@gmail.com" TargetMode="External"/><Relationship Id="rId10" Type="http://schemas.openxmlformats.org/officeDocument/2006/relationships/hyperlink" Target="mailto:zjthomas23@gmail.com%20-%20+61%20415%20224%20740" TargetMode="External"/><Relationship Id="rId19" Type="http://schemas.openxmlformats.org/officeDocument/2006/relationships/hyperlink" Target="mailto:leigh-richardson@sky.com" TargetMode="External"/><Relationship Id="rId31" Type="http://schemas.openxmlformats.org/officeDocument/2006/relationships/hyperlink" Target="mailto:tlboehm@bis.midco.net" TargetMode="External"/><Relationship Id="rId4" Type="http://schemas.openxmlformats.org/officeDocument/2006/relationships/hyperlink" Target="mailto:juliantetzlaff@hotmail.com" TargetMode="External"/><Relationship Id="rId9" Type="http://schemas.openxmlformats.org/officeDocument/2006/relationships/hyperlink" Target="mailto:Pieter.vandenbroeck@hotmail.com" TargetMode="External"/><Relationship Id="rId14" Type="http://schemas.openxmlformats.org/officeDocument/2006/relationships/hyperlink" Target="mailto:fredjcm@gmail.com" TargetMode="External"/><Relationship Id="rId22" Type="http://schemas.openxmlformats.org/officeDocument/2006/relationships/hyperlink" Target="mailto:Sallysimpson16@gmail.com" TargetMode="External"/><Relationship Id="rId27" Type="http://schemas.openxmlformats.org/officeDocument/2006/relationships/hyperlink" Target="mailto:krimoldi@gmail.com" TargetMode="External"/><Relationship Id="rId30" Type="http://schemas.openxmlformats.org/officeDocument/2006/relationships/hyperlink" Target="mailto:ler.laurenreynolds@gmail.com" TargetMode="External"/><Relationship Id="rId35"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V2481"/>
  <sheetViews>
    <sheetView showGridLines="0" tabSelected="1" zoomScaleNormal="100" workbookViewId="0">
      <pane ySplit="1" topLeftCell="A2435" activePane="bottomLeft" state="frozen"/>
      <selection activeCell="A561" sqref="A561"/>
      <selection pane="bottomLeft" activeCell="D2455" sqref="D2455"/>
    </sheetView>
  </sheetViews>
  <sheetFormatPr defaultColWidth="9.140625" defaultRowHeight="14.25" customHeight="1"/>
  <cols>
    <col min="1" max="1" width="26.7109375" style="5" customWidth="1"/>
    <col min="2" max="2" width="4.7109375" style="279" customWidth="1"/>
    <col min="3" max="3" width="9.7109375" style="6" customWidth="1"/>
    <col min="4" max="4" width="28" style="4" customWidth="1"/>
    <col min="5" max="5" width="28.28515625" style="4" customWidth="1"/>
    <col min="6" max="6" width="32.7109375" style="4" customWidth="1"/>
    <col min="7" max="7" width="10.28515625" style="14" bestFit="1" customWidth="1"/>
    <col min="8" max="10" width="8.85546875" style="14" customWidth="1"/>
    <col min="11" max="11" width="9.28515625" style="415" customWidth="1"/>
    <col min="12" max="12" width="13.140625" style="4" customWidth="1"/>
    <col min="13" max="13" width="7.85546875" style="4" customWidth="1"/>
    <col min="14" max="14" width="9.42578125" style="4" customWidth="1"/>
    <col min="15" max="15" width="12" style="4" customWidth="1"/>
    <col min="16" max="16" width="9.7109375" style="4" customWidth="1"/>
    <col min="17" max="17" width="9.140625" style="4"/>
    <col min="18" max="18" width="9.85546875" style="4" customWidth="1"/>
    <col min="19" max="19" width="9.140625" style="4"/>
    <col min="20" max="22" width="9.85546875" style="4" customWidth="1"/>
    <col min="23" max="16384" width="9.140625" style="4"/>
  </cols>
  <sheetData>
    <row r="1" spans="1:22" s="44" customFormat="1" ht="25.5" customHeight="1">
      <c r="A1" s="8" t="s">
        <v>711</v>
      </c>
      <c r="B1" s="7">
        <f>SUBTOTAL(9,B2:B7126)</f>
        <v>877</v>
      </c>
      <c r="C1" s="8" t="s">
        <v>48</v>
      </c>
      <c r="D1" s="9" t="s">
        <v>710</v>
      </c>
      <c r="E1" s="10" t="s">
        <v>491</v>
      </c>
      <c r="F1" s="10" t="s">
        <v>66</v>
      </c>
      <c r="G1" s="11" t="s">
        <v>33</v>
      </c>
      <c r="H1" s="35" t="s">
        <v>765</v>
      </c>
      <c r="I1" s="35" t="s">
        <v>32</v>
      </c>
      <c r="J1" s="35" t="s">
        <v>278</v>
      </c>
      <c r="K1" s="410" t="s">
        <v>61</v>
      </c>
      <c r="L1" s="11" t="s">
        <v>273</v>
      </c>
      <c r="M1" s="34" t="s">
        <v>67</v>
      </c>
      <c r="N1" s="16" t="s">
        <v>23</v>
      </c>
      <c r="O1" s="16" t="s">
        <v>69</v>
      </c>
      <c r="P1" s="9" t="s">
        <v>65</v>
      </c>
      <c r="Q1" s="10" t="s">
        <v>227</v>
      </c>
      <c r="R1" s="35">
        <f>SUBTOTAL(9,U2:U7096)</f>
        <v>0</v>
      </c>
      <c r="S1" s="35">
        <f>B1</f>
        <v>877</v>
      </c>
      <c r="T1" s="10" t="s">
        <v>228</v>
      </c>
      <c r="U1" s="10" t="s">
        <v>226</v>
      </c>
      <c r="V1" s="45"/>
    </row>
    <row r="2" spans="1:22" s="239" customFormat="1" ht="14.25" customHeight="1">
      <c r="A2" s="330"/>
      <c r="B2" s="234"/>
      <c r="C2" s="262"/>
      <c r="D2" s="232"/>
      <c r="E2" s="41"/>
      <c r="F2" s="41"/>
      <c r="G2" s="263"/>
      <c r="H2" s="263"/>
      <c r="I2" s="263"/>
      <c r="J2" s="263"/>
      <c r="K2" s="411"/>
      <c r="L2" s="235"/>
      <c r="M2" s="236"/>
      <c r="N2" s="237"/>
      <c r="O2" s="237"/>
      <c r="P2" s="238"/>
      <c r="U2" s="240"/>
    </row>
    <row r="3" spans="1:22" ht="14.25" customHeight="1">
      <c r="A3" s="331" t="s">
        <v>945</v>
      </c>
      <c r="B3" s="268">
        <v>2</v>
      </c>
      <c r="C3" s="42">
        <v>0.36805555555555558</v>
      </c>
      <c r="D3" s="12" t="s">
        <v>879</v>
      </c>
      <c r="E3" s="28" t="s">
        <v>82</v>
      </c>
      <c r="F3" s="28" t="s">
        <v>880</v>
      </c>
      <c r="G3" s="36">
        <v>310</v>
      </c>
      <c r="H3" s="36">
        <v>310</v>
      </c>
      <c r="I3" s="36"/>
      <c r="J3" s="36"/>
      <c r="K3" s="412">
        <v>0</v>
      </c>
      <c r="L3" s="2"/>
      <c r="M3" s="1">
        <v>2</v>
      </c>
      <c r="N3" s="15">
        <f>A4</f>
        <v>44778</v>
      </c>
      <c r="O3" s="15" t="str">
        <f>IF(A6="","",A6)</f>
        <v>Luján</v>
      </c>
      <c r="P3" s="37" t="str">
        <f>A3</f>
        <v>Fri</v>
      </c>
      <c r="U3" s="38"/>
    </row>
    <row r="4" spans="1:22" ht="14.25" customHeight="1">
      <c r="A4" s="332">
        <v>44778</v>
      </c>
      <c r="B4" s="268"/>
      <c r="C4" s="42"/>
      <c r="D4" s="29" t="s">
        <v>961</v>
      </c>
      <c r="E4" s="28"/>
      <c r="F4" s="345" t="s">
        <v>960</v>
      </c>
      <c r="G4" s="342"/>
      <c r="H4" s="342"/>
      <c r="I4" s="36"/>
      <c r="J4" s="36"/>
      <c r="K4" s="412"/>
      <c r="L4" s="2"/>
      <c r="M4" s="1">
        <v>3</v>
      </c>
      <c r="N4" s="15">
        <f>A4</f>
        <v>44778</v>
      </c>
      <c r="O4" s="15" t="str">
        <f>IF(A6="","",A6)</f>
        <v>Luján</v>
      </c>
      <c r="P4" s="37" t="str">
        <f>A3</f>
        <v>Fri</v>
      </c>
      <c r="U4" s="38"/>
    </row>
    <row r="5" spans="1:22" ht="14.25" customHeight="1">
      <c r="A5" s="333">
        <v>81</v>
      </c>
      <c r="B5" s="268"/>
      <c r="C5" s="42"/>
      <c r="D5" s="40"/>
      <c r="E5" s="39"/>
      <c r="F5" s="39"/>
      <c r="G5" s="342"/>
      <c r="H5" s="342"/>
      <c r="I5" s="36"/>
      <c r="J5" s="36"/>
      <c r="K5" s="412"/>
      <c r="L5" s="2"/>
      <c r="M5" s="1">
        <v>4</v>
      </c>
      <c r="N5" s="15">
        <f>A4</f>
        <v>44778</v>
      </c>
      <c r="O5" s="15" t="str">
        <f>IF(A6="","",A6)</f>
        <v>Luján</v>
      </c>
      <c r="P5" s="37" t="str">
        <f>A3</f>
        <v>Fri</v>
      </c>
      <c r="U5" s="38"/>
    </row>
    <row r="6" spans="1:22" ht="14.25" customHeight="1">
      <c r="A6" s="334" t="s">
        <v>64</v>
      </c>
      <c r="B6" s="268"/>
      <c r="C6" s="43"/>
      <c r="D6" s="40"/>
      <c r="E6" s="39"/>
      <c r="F6" s="39"/>
      <c r="G6" s="342"/>
      <c r="H6" s="342"/>
      <c r="I6" s="36"/>
      <c r="J6" s="36"/>
      <c r="K6" s="412"/>
      <c r="L6" s="2"/>
      <c r="M6" s="1">
        <v>5</v>
      </c>
      <c r="N6" s="15">
        <f>A4</f>
        <v>44778</v>
      </c>
      <c r="O6" s="15" t="str">
        <f>IF(A6="","",A6)</f>
        <v>Luján</v>
      </c>
      <c r="P6" s="37" t="str">
        <f>A3</f>
        <v>Fri</v>
      </c>
      <c r="U6" s="38"/>
    </row>
    <row r="7" spans="1:22" ht="14.25" customHeight="1">
      <c r="A7" s="335" t="s">
        <v>950</v>
      </c>
      <c r="B7" s="268"/>
      <c r="C7" s="42"/>
      <c r="D7" s="29"/>
      <c r="E7" s="28"/>
      <c r="F7" s="39"/>
      <c r="G7" s="36"/>
      <c r="H7" s="36"/>
      <c r="I7" s="36"/>
      <c r="J7" s="36"/>
      <c r="K7" s="412"/>
      <c r="L7" s="2"/>
      <c r="M7" s="1">
        <v>6</v>
      </c>
      <c r="N7" s="15">
        <f>A4</f>
        <v>44778</v>
      </c>
      <c r="O7" s="15" t="str">
        <f>IF(A6="","",A6)</f>
        <v>Luján</v>
      </c>
      <c r="P7" s="37" t="str">
        <f>A3</f>
        <v>Fri</v>
      </c>
      <c r="U7" s="38"/>
    </row>
    <row r="8" spans="1:22" ht="14.25" customHeight="1">
      <c r="A8" s="335" t="s">
        <v>949</v>
      </c>
      <c r="B8" s="268"/>
      <c r="C8" s="42"/>
      <c r="D8" s="29"/>
      <c r="E8" s="28"/>
      <c r="F8" s="39"/>
      <c r="G8" s="36"/>
      <c r="H8" s="36"/>
      <c r="I8" s="36"/>
      <c r="J8" s="36"/>
      <c r="K8" s="412"/>
      <c r="L8" s="2"/>
      <c r="M8" s="1">
        <v>7</v>
      </c>
      <c r="N8" s="15">
        <f>A4</f>
        <v>44778</v>
      </c>
      <c r="O8" s="15" t="str">
        <f>IF(A6="","",A6)</f>
        <v>Luján</v>
      </c>
      <c r="P8" s="37" t="str">
        <f>A3</f>
        <v>Fri</v>
      </c>
      <c r="U8" s="38"/>
    </row>
    <row r="9" spans="1:22" ht="14.25" customHeight="1">
      <c r="A9" s="335" t="s">
        <v>952</v>
      </c>
      <c r="B9" s="268"/>
      <c r="C9" s="42"/>
      <c r="D9" s="29"/>
      <c r="E9" s="28"/>
      <c r="F9" s="39"/>
      <c r="G9" s="36"/>
      <c r="H9" s="36"/>
      <c r="I9" s="36"/>
      <c r="J9" s="36"/>
      <c r="K9" s="412"/>
      <c r="L9" s="2"/>
      <c r="M9" s="1">
        <v>8</v>
      </c>
      <c r="N9" s="15">
        <f>A4</f>
        <v>44778</v>
      </c>
      <c r="O9" s="15" t="str">
        <f>IF(A6="","",A6)</f>
        <v>Luján</v>
      </c>
      <c r="P9" s="37" t="str">
        <f>A3</f>
        <v>Fri</v>
      </c>
      <c r="U9" s="38"/>
    </row>
    <row r="10" spans="1:22" ht="14.25" customHeight="1">
      <c r="A10" s="335" t="s">
        <v>951</v>
      </c>
      <c r="B10" s="268"/>
      <c r="C10" s="42"/>
      <c r="D10" s="29"/>
      <c r="E10" s="28"/>
      <c r="F10" s="39"/>
      <c r="G10" s="36"/>
      <c r="H10" s="36"/>
      <c r="I10" s="36"/>
      <c r="J10" s="36"/>
      <c r="K10" s="412"/>
      <c r="L10" s="2"/>
      <c r="M10" s="1">
        <v>9</v>
      </c>
      <c r="N10" s="15">
        <f>A4</f>
        <v>44778</v>
      </c>
      <c r="O10" s="15" t="str">
        <f>IF(A6="","",A6)</f>
        <v>Luján</v>
      </c>
      <c r="P10" s="37" t="str">
        <f>A3</f>
        <v>Fri</v>
      </c>
      <c r="U10" s="38"/>
    </row>
    <row r="11" spans="1:22" ht="14.25" customHeight="1" thickBot="1">
      <c r="A11" s="336" t="s">
        <v>958</v>
      </c>
      <c r="B11" s="277"/>
      <c r="C11" s="284"/>
      <c r="D11" s="259"/>
      <c r="E11" s="260"/>
      <c r="F11" s="46"/>
      <c r="G11" s="261"/>
      <c r="H11" s="261"/>
      <c r="I11" s="261"/>
      <c r="J11" s="261"/>
      <c r="K11" s="413"/>
      <c r="L11" s="3"/>
      <c r="M11" s="1">
        <v>10</v>
      </c>
      <c r="N11" s="15">
        <f>A4</f>
        <v>44778</v>
      </c>
      <c r="O11" s="15" t="str">
        <f>IF(A6="","",A6)</f>
        <v>Luján</v>
      </c>
      <c r="P11" s="37" t="str">
        <f>A3</f>
        <v>Fri</v>
      </c>
      <c r="U11" s="38"/>
    </row>
    <row r="12" spans="1:22" s="239" customFormat="1" ht="14.25" customHeight="1">
      <c r="A12" s="330"/>
      <c r="B12" s="234"/>
      <c r="C12" s="262"/>
      <c r="D12" s="232"/>
      <c r="E12" s="41"/>
      <c r="F12" s="41"/>
      <c r="G12" s="263"/>
      <c r="H12" s="263"/>
      <c r="I12" s="263"/>
      <c r="J12" s="263"/>
      <c r="K12" s="411"/>
      <c r="L12" s="235"/>
      <c r="M12" s="236"/>
      <c r="N12" s="237"/>
      <c r="O12" s="237"/>
      <c r="P12" s="238"/>
      <c r="U12" s="240"/>
    </row>
    <row r="13" spans="1:22" ht="14.25" customHeight="1">
      <c r="A13" s="331" t="s">
        <v>947</v>
      </c>
      <c r="B13" s="268">
        <v>2</v>
      </c>
      <c r="C13" s="42">
        <v>0.34722222222222227</v>
      </c>
      <c r="D13" s="12" t="s">
        <v>879</v>
      </c>
      <c r="E13" s="28" t="s">
        <v>82</v>
      </c>
      <c r="F13" s="28" t="s">
        <v>880</v>
      </c>
      <c r="G13" s="36">
        <v>370</v>
      </c>
      <c r="H13" s="36">
        <v>370</v>
      </c>
      <c r="I13" s="36"/>
      <c r="J13" s="36"/>
      <c r="K13" s="412">
        <v>0</v>
      </c>
      <c r="L13" s="2"/>
      <c r="M13" s="1">
        <v>2</v>
      </c>
      <c r="N13" s="15">
        <f>A14</f>
        <v>44780</v>
      </c>
      <c r="O13" s="15" t="str">
        <f>IF(A16="","",A16)</f>
        <v>Uco</v>
      </c>
      <c r="P13" s="37" t="str">
        <f>A13</f>
        <v>Sun</v>
      </c>
      <c r="U13" s="38"/>
    </row>
    <row r="14" spans="1:22" ht="14.25" customHeight="1">
      <c r="A14" s="332">
        <v>44780</v>
      </c>
      <c r="B14" s="268"/>
      <c r="C14" s="42"/>
      <c r="D14" s="29" t="s">
        <v>961</v>
      </c>
      <c r="E14" s="28"/>
      <c r="F14" s="39"/>
      <c r="G14" s="342"/>
      <c r="H14" s="342"/>
      <c r="I14" s="36"/>
      <c r="J14" s="36"/>
      <c r="K14" s="412"/>
      <c r="L14" s="2"/>
      <c r="M14" s="1">
        <v>3</v>
      </c>
      <c r="N14" s="15">
        <f>A14</f>
        <v>44780</v>
      </c>
      <c r="O14" s="15" t="str">
        <f>IF(A16="","",A16)</f>
        <v>Uco</v>
      </c>
      <c r="P14" s="37" t="str">
        <f>A13</f>
        <v>Sun</v>
      </c>
      <c r="U14" s="38"/>
    </row>
    <row r="15" spans="1:22" ht="14.25" customHeight="1">
      <c r="A15" s="333">
        <v>82</v>
      </c>
      <c r="B15" s="268"/>
      <c r="C15" s="42"/>
      <c r="D15" s="29"/>
      <c r="E15" s="28"/>
      <c r="F15" s="28"/>
      <c r="G15" s="36"/>
      <c r="H15" s="342"/>
      <c r="I15" s="36"/>
      <c r="J15" s="36"/>
      <c r="K15" s="412"/>
      <c r="L15" s="2"/>
      <c r="M15" s="1">
        <v>4</v>
      </c>
      <c r="N15" s="15">
        <f>A14</f>
        <v>44780</v>
      </c>
      <c r="O15" s="15" t="str">
        <f>IF(A16="","",A16)</f>
        <v>Uco</v>
      </c>
      <c r="P15" s="37" t="str">
        <f>A13</f>
        <v>Sun</v>
      </c>
      <c r="U15" s="38"/>
    </row>
    <row r="16" spans="1:22" ht="14.25" customHeight="1">
      <c r="A16" s="334" t="s">
        <v>848</v>
      </c>
      <c r="B16" s="268"/>
      <c r="C16" s="43"/>
      <c r="D16" s="40"/>
      <c r="E16" s="39"/>
      <c r="F16" s="39"/>
      <c r="G16" s="342"/>
      <c r="H16" s="342"/>
      <c r="I16" s="36"/>
      <c r="J16" s="36"/>
      <c r="K16" s="412"/>
      <c r="L16" s="2"/>
      <c r="M16" s="1">
        <v>5</v>
      </c>
      <c r="N16" s="15">
        <f>A14</f>
        <v>44780</v>
      </c>
      <c r="O16" s="15" t="str">
        <f>IF(A16="","",A16)</f>
        <v>Uco</v>
      </c>
      <c r="P16" s="37" t="str">
        <f>A13</f>
        <v>Sun</v>
      </c>
      <c r="U16" s="38"/>
    </row>
    <row r="17" spans="1:21" ht="14.25" customHeight="1">
      <c r="A17" s="335" t="s">
        <v>883</v>
      </c>
      <c r="B17" s="268"/>
      <c r="C17" s="42"/>
      <c r="D17" s="29"/>
      <c r="E17" s="28"/>
      <c r="F17" s="39"/>
      <c r="G17" s="36"/>
      <c r="H17" s="36"/>
      <c r="I17" s="36"/>
      <c r="J17" s="36"/>
      <c r="K17" s="412"/>
      <c r="L17" s="2"/>
      <c r="M17" s="1">
        <v>6</v>
      </c>
      <c r="N17" s="15">
        <f>A14</f>
        <v>44780</v>
      </c>
      <c r="O17" s="15" t="str">
        <f>IF(A16="","",A16)</f>
        <v>Uco</v>
      </c>
      <c r="P17" s="37" t="str">
        <f>A13</f>
        <v>Sun</v>
      </c>
      <c r="U17" s="38"/>
    </row>
    <row r="18" spans="1:21" ht="14.25" customHeight="1">
      <c r="A18" s="335" t="s">
        <v>884</v>
      </c>
      <c r="B18" s="268"/>
      <c r="C18" s="42"/>
      <c r="D18" s="29"/>
      <c r="E18" s="28"/>
      <c r="F18" s="39"/>
      <c r="G18" s="36"/>
      <c r="H18" s="36"/>
      <c r="I18" s="36"/>
      <c r="J18" s="36"/>
      <c r="K18" s="412"/>
      <c r="L18" s="2"/>
      <c r="M18" s="1">
        <v>7</v>
      </c>
      <c r="N18" s="15">
        <f>A14</f>
        <v>44780</v>
      </c>
      <c r="O18" s="15" t="str">
        <f>IF(A16="","",A16)</f>
        <v>Uco</v>
      </c>
      <c r="P18" s="37" t="str">
        <f>A13</f>
        <v>Sun</v>
      </c>
      <c r="U18" s="38"/>
    </row>
    <row r="19" spans="1:21" ht="14.25" customHeight="1">
      <c r="A19" s="335" t="s">
        <v>888</v>
      </c>
      <c r="B19" s="268"/>
      <c r="C19" s="42"/>
      <c r="D19" s="29"/>
      <c r="E19" s="28"/>
      <c r="F19" s="39"/>
      <c r="G19" s="36"/>
      <c r="H19" s="36"/>
      <c r="I19" s="36"/>
      <c r="J19" s="36"/>
      <c r="K19" s="412"/>
      <c r="L19" s="2"/>
      <c r="M19" s="1">
        <v>8</v>
      </c>
      <c r="N19" s="15">
        <f>A14</f>
        <v>44780</v>
      </c>
      <c r="O19" s="15" t="str">
        <f>IF(A16="","",A16)</f>
        <v>Uco</v>
      </c>
      <c r="P19" s="37" t="str">
        <f>A13</f>
        <v>Sun</v>
      </c>
      <c r="U19" s="38"/>
    </row>
    <row r="20" spans="1:21" ht="14.25" customHeight="1">
      <c r="A20" s="337"/>
      <c r="B20" s="268"/>
      <c r="C20" s="42"/>
      <c r="D20" s="29"/>
      <c r="E20" s="28"/>
      <c r="F20" s="39"/>
      <c r="G20" s="36"/>
      <c r="H20" s="36"/>
      <c r="I20" s="36"/>
      <c r="J20" s="36"/>
      <c r="K20" s="412"/>
      <c r="L20" s="2"/>
      <c r="M20" s="1">
        <v>9</v>
      </c>
      <c r="N20" s="15">
        <f>A14</f>
        <v>44780</v>
      </c>
      <c r="O20" s="15" t="str">
        <f>IF(A16="","",A16)</f>
        <v>Uco</v>
      </c>
      <c r="P20" s="37" t="str">
        <f>A13</f>
        <v>Sun</v>
      </c>
      <c r="U20" s="38"/>
    </row>
    <row r="21" spans="1:21" ht="14.25" customHeight="1" thickBot="1">
      <c r="A21" s="336" t="s">
        <v>959</v>
      </c>
      <c r="B21" s="277"/>
      <c r="C21" s="284" t="s">
        <v>940</v>
      </c>
      <c r="D21" s="259"/>
      <c r="E21" s="260"/>
      <c r="F21" s="46"/>
      <c r="G21" s="261"/>
      <c r="H21" s="261"/>
      <c r="I21" s="261"/>
      <c r="J21" s="261"/>
      <c r="K21" s="413"/>
      <c r="L21" s="3"/>
      <c r="M21" s="1">
        <v>10</v>
      </c>
      <c r="N21" s="15">
        <f>A14</f>
        <v>44780</v>
      </c>
      <c r="O21" s="15" t="str">
        <f>IF(A16="","",A16)</f>
        <v>Uco</v>
      </c>
      <c r="P21" s="37" t="str">
        <f>A13</f>
        <v>Sun</v>
      </c>
      <c r="U21" s="38"/>
    </row>
    <row r="22" spans="1:21" s="239" customFormat="1" ht="14.25" customHeight="1">
      <c r="A22" s="330"/>
      <c r="B22" s="234"/>
      <c r="C22" s="262"/>
      <c r="D22" s="232"/>
      <c r="E22" s="41"/>
      <c r="F22" s="39"/>
      <c r="G22" s="263"/>
      <c r="H22" s="263"/>
      <c r="I22" s="263"/>
      <c r="J22" s="263"/>
      <c r="K22" s="411"/>
      <c r="L22" s="235"/>
      <c r="M22" s="236"/>
      <c r="N22" s="237"/>
      <c r="O22" s="237"/>
      <c r="P22" s="238"/>
      <c r="U22" s="240"/>
    </row>
    <row r="23" spans="1:21" ht="14.25" customHeight="1">
      <c r="A23" s="331" t="s">
        <v>946</v>
      </c>
      <c r="B23" s="268">
        <v>2</v>
      </c>
      <c r="C23" s="42">
        <v>0.3611111111111111</v>
      </c>
      <c r="D23" s="12" t="s">
        <v>984</v>
      </c>
      <c r="E23" s="28" t="s">
        <v>985</v>
      </c>
      <c r="F23" s="329" t="s">
        <v>993</v>
      </c>
      <c r="G23" s="36">
        <v>370</v>
      </c>
      <c r="H23" s="36"/>
      <c r="I23" s="36">
        <v>370</v>
      </c>
      <c r="J23" s="36"/>
      <c r="K23" s="412">
        <v>0</v>
      </c>
      <c r="L23" s="2"/>
      <c r="M23" s="1">
        <v>2</v>
      </c>
      <c r="N23" s="15">
        <f>A24</f>
        <v>44793</v>
      </c>
      <c r="O23" s="15" t="str">
        <f>IF(A26="","",A26)</f>
        <v>Uco</v>
      </c>
      <c r="P23" s="37" t="str">
        <f>A23</f>
        <v>Sat</v>
      </c>
      <c r="U23" s="38"/>
    </row>
    <row r="24" spans="1:21" ht="14.25" customHeight="1">
      <c r="A24" s="332">
        <v>44793</v>
      </c>
      <c r="B24" s="268"/>
      <c r="C24" s="42"/>
      <c r="D24" s="29" t="s">
        <v>986</v>
      </c>
      <c r="E24" s="28" t="s">
        <v>994</v>
      </c>
      <c r="F24" s="329" t="s">
        <v>992</v>
      </c>
      <c r="G24" s="36"/>
      <c r="H24" s="36"/>
      <c r="I24" s="36"/>
      <c r="J24" s="36"/>
      <c r="K24" s="412"/>
      <c r="L24" s="2"/>
      <c r="M24" s="1">
        <v>3</v>
      </c>
      <c r="N24" s="15">
        <f>A24</f>
        <v>44793</v>
      </c>
      <c r="O24" s="15" t="str">
        <f>IF(A26="","",A26)</f>
        <v>Uco</v>
      </c>
      <c r="P24" s="37" t="str">
        <f>A23</f>
        <v>Sat</v>
      </c>
      <c r="U24" s="38"/>
    </row>
    <row r="25" spans="1:21" ht="14.25" customHeight="1">
      <c r="A25" s="333">
        <v>83</v>
      </c>
      <c r="B25" s="268"/>
      <c r="C25" s="42"/>
      <c r="D25" s="29"/>
      <c r="E25" s="28"/>
      <c r="F25" s="28" t="s">
        <v>987</v>
      </c>
      <c r="G25" s="36"/>
      <c r="H25" s="36"/>
      <c r="I25" s="36"/>
      <c r="J25" s="36"/>
      <c r="K25" s="412"/>
      <c r="L25" s="2"/>
      <c r="M25" s="1">
        <v>4</v>
      </c>
      <c r="N25" s="15">
        <f>A24</f>
        <v>44793</v>
      </c>
      <c r="O25" s="15" t="str">
        <f>IF(A26="","",A26)</f>
        <v>Uco</v>
      </c>
      <c r="P25" s="37" t="str">
        <f>A23</f>
        <v>Sat</v>
      </c>
      <c r="U25" s="38"/>
    </row>
    <row r="26" spans="1:21" ht="14.25" customHeight="1">
      <c r="A26" s="334" t="s">
        <v>848</v>
      </c>
      <c r="B26" s="268"/>
      <c r="C26" s="43"/>
      <c r="D26" s="40"/>
      <c r="E26" s="39"/>
      <c r="F26" s="39"/>
      <c r="G26" s="342"/>
      <c r="H26" s="342"/>
      <c r="I26" s="36"/>
      <c r="J26" s="36"/>
      <c r="K26" s="412"/>
      <c r="L26" s="2"/>
      <c r="M26" s="1">
        <v>5</v>
      </c>
      <c r="N26" s="15">
        <f>A24</f>
        <v>44793</v>
      </c>
      <c r="O26" s="15" t="str">
        <f>IF(A26="","",A26)</f>
        <v>Uco</v>
      </c>
      <c r="P26" s="37" t="str">
        <f>A23</f>
        <v>Sat</v>
      </c>
      <c r="U26" s="38"/>
    </row>
    <row r="27" spans="1:21" ht="14.25" customHeight="1">
      <c r="A27" s="335" t="s">
        <v>997</v>
      </c>
      <c r="B27" s="268"/>
      <c r="C27" s="42"/>
      <c r="D27" s="29"/>
      <c r="E27" s="28"/>
      <c r="F27" s="39"/>
      <c r="G27" s="36"/>
      <c r="H27" s="36"/>
      <c r="I27" s="36"/>
      <c r="J27" s="36"/>
      <c r="K27" s="412"/>
      <c r="L27" s="2"/>
      <c r="M27" s="1">
        <v>6</v>
      </c>
      <c r="N27" s="15">
        <f>A24</f>
        <v>44793</v>
      </c>
      <c r="O27" s="15" t="str">
        <f>IF(A26="","",A26)</f>
        <v>Uco</v>
      </c>
      <c r="P27" s="37" t="str">
        <f>A23</f>
        <v>Sat</v>
      </c>
      <c r="U27" s="38"/>
    </row>
    <row r="28" spans="1:21" ht="14.25" customHeight="1">
      <c r="A28" s="335" t="s">
        <v>998</v>
      </c>
      <c r="B28" s="268"/>
      <c r="C28" s="42"/>
      <c r="D28" s="29"/>
      <c r="E28" s="28"/>
      <c r="F28" s="39"/>
      <c r="G28" s="36"/>
      <c r="H28" s="36"/>
      <c r="I28" s="36"/>
      <c r="J28" s="36"/>
      <c r="K28" s="412"/>
      <c r="L28" s="2"/>
      <c r="M28" s="1">
        <v>7</v>
      </c>
      <c r="N28" s="15">
        <f>A24</f>
        <v>44793</v>
      </c>
      <c r="O28" s="15" t="str">
        <f>IF(A26="","",A26)</f>
        <v>Uco</v>
      </c>
      <c r="P28" s="37" t="str">
        <f>A23</f>
        <v>Sat</v>
      </c>
      <c r="U28" s="38"/>
    </row>
    <row r="29" spans="1:21" ht="14.25" customHeight="1">
      <c r="A29" s="335" t="s">
        <v>999</v>
      </c>
      <c r="B29" s="268"/>
      <c r="C29" s="42"/>
      <c r="D29" s="29"/>
      <c r="E29" s="28"/>
      <c r="F29" s="39"/>
      <c r="G29" s="36"/>
      <c r="H29" s="36"/>
      <c r="I29" s="36"/>
      <c r="J29" s="36"/>
      <c r="K29" s="412"/>
      <c r="L29" s="2"/>
      <c r="M29" s="1">
        <v>8</v>
      </c>
      <c r="N29" s="15">
        <f>A24</f>
        <v>44793</v>
      </c>
      <c r="O29" s="15" t="str">
        <f>IF(A26="","",A26)</f>
        <v>Uco</v>
      </c>
      <c r="P29" s="37" t="str">
        <f>A23</f>
        <v>Sat</v>
      </c>
      <c r="U29" s="38"/>
    </row>
    <row r="30" spans="1:21" ht="14.25" customHeight="1">
      <c r="A30" s="337"/>
      <c r="B30" s="268"/>
      <c r="C30" s="42"/>
      <c r="D30" s="29"/>
      <c r="E30" s="28"/>
      <c r="F30" s="39"/>
      <c r="G30" s="36"/>
      <c r="H30" s="36"/>
      <c r="I30" s="36"/>
      <c r="J30" s="36"/>
      <c r="K30" s="412"/>
      <c r="L30" s="2"/>
      <c r="M30" s="1">
        <v>9</v>
      </c>
      <c r="N30" s="15">
        <f>A24</f>
        <v>44793</v>
      </c>
      <c r="O30" s="15" t="str">
        <f>IF(A26="","",A26)</f>
        <v>Uco</v>
      </c>
      <c r="P30" s="37" t="str">
        <f>A23</f>
        <v>Sat</v>
      </c>
      <c r="U30" s="38"/>
    </row>
    <row r="31" spans="1:21" ht="14.25" customHeight="1" thickBot="1">
      <c r="A31" s="336" t="s">
        <v>988</v>
      </c>
      <c r="B31" s="277"/>
      <c r="C31" s="284" t="s">
        <v>983</v>
      </c>
      <c r="D31" s="259"/>
      <c r="E31" s="260"/>
      <c r="F31" s="46"/>
      <c r="G31" s="261"/>
      <c r="H31" s="261"/>
      <c r="I31" s="261"/>
      <c r="J31" s="261"/>
      <c r="K31" s="413"/>
      <c r="L31" s="3"/>
      <c r="M31" s="1">
        <v>10</v>
      </c>
      <c r="N31" s="15">
        <f>A24</f>
        <v>44793</v>
      </c>
      <c r="O31" s="15" t="str">
        <f>IF(A26="","",A26)</f>
        <v>Uco</v>
      </c>
      <c r="P31" s="37" t="str">
        <f>A23</f>
        <v>Sat</v>
      </c>
      <c r="U31" s="38"/>
    </row>
    <row r="32" spans="1:21" s="239" customFormat="1" ht="14.25" customHeight="1">
      <c r="A32" s="330"/>
      <c r="B32" s="234"/>
      <c r="C32" s="262"/>
      <c r="D32" s="232"/>
      <c r="E32" s="41"/>
      <c r="F32" s="41"/>
      <c r="G32" s="263"/>
      <c r="H32" s="263"/>
      <c r="I32" s="263"/>
      <c r="J32" s="263"/>
      <c r="K32" s="411"/>
      <c r="L32" s="235"/>
      <c r="M32" s="236"/>
      <c r="N32" s="237"/>
      <c r="O32" s="237"/>
      <c r="P32" s="238"/>
      <c r="U32" s="240"/>
    </row>
    <row r="33" spans="1:21" ht="14.25" customHeight="1">
      <c r="A33" s="331" t="s">
        <v>941</v>
      </c>
      <c r="B33" s="268">
        <v>2</v>
      </c>
      <c r="C33" s="42">
        <v>0.36805555555555558</v>
      </c>
      <c r="D33" s="12" t="s">
        <v>973</v>
      </c>
      <c r="E33" s="28" t="s">
        <v>974</v>
      </c>
      <c r="F33" s="12" t="s">
        <v>979</v>
      </c>
      <c r="G33" s="36">
        <v>350</v>
      </c>
      <c r="H33" s="36"/>
      <c r="I33" s="36">
        <v>350</v>
      </c>
      <c r="J33" s="36"/>
      <c r="K33" s="412">
        <v>0</v>
      </c>
      <c r="L33" s="2"/>
      <c r="M33" s="1">
        <v>2</v>
      </c>
      <c r="N33" s="15">
        <f>A34</f>
        <v>44795</v>
      </c>
      <c r="O33" s="15" t="str">
        <f>IF(A36="","",A36)</f>
        <v>Luján</v>
      </c>
      <c r="P33" s="37" t="str">
        <f>A33</f>
        <v>Mon</v>
      </c>
      <c r="U33" s="38"/>
    </row>
    <row r="34" spans="1:21" ht="14.25" customHeight="1">
      <c r="A34" s="332">
        <v>44795</v>
      </c>
      <c r="B34" s="268"/>
      <c r="C34" s="42"/>
      <c r="D34" s="29" t="s">
        <v>978</v>
      </c>
      <c r="E34" s="39"/>
      <c r="F34" s="329" t="s">
        <v>980</v>
      </c>
      <c r="G34" s="342"/>
      <c r="H34" s="36"/>
      <c r="I34" s="36"/>
      <c r="J34" s="36"/>
      <c r="K34" s="412"/>
      <c r="L34" s="2"/>
      <c r="M34" s="1">
        <v>3</v>
      </c>
      <c r="N34" s="15">
        <f>A34</f>
        <v>44795</v>
      </c>
      <c r="O34" s="15" t="str">
        <f>IF(A36="","",A36)</f>
        <v>Luján</v>
      </c>
      <c r="P34" s="37" t="str">
        <f>A33</f>
        <v>Mon</v>
      </c>
      <c r="U34" s="38"/>
    </row>
    <row r="35" spans="1:21" ht="14.25" customHeight="1">
      <c r="A35" s="333">
        <v>84</v>
      </c>
      <c r="B35" s="268"/>
      <c r="C35" s="42"/>
      <c r="D35" s="29"/>
      <c r="E35" s="28"/>
      <c r="F35" s="13" t="s">
        <v>981</v>
      </c>
      <c r="G35" s="36"/>
      <c r="H35" s="342"/>
      <c r="I35" s="36"/>
      <c r="J35" s="36"/>
      <c r="K35" s="412"/>
      <c r="L35" s="2"/>
      <c r="M35" s="1">
        <v>4</v>
      </c>
      <c r="N35" s="15">
        <f>A34</f>
        <v>44795</v>
      </c>
      <c r="O35" s="15" t="str">
        <f>IF(A36="","",A36)</f>
        <v>Luján</v>
      </c>
      <c r="P35" s="37" t="str">
        <f>A33</f>
        <v>Mon</v>
      </c>
      <c r="U35" s="38"/>
    </row>
    <row r="36" spans="1:21" ht="14.25" customHeight="1">
      <c r="A36" s="334" t="s">
        <v>64</v>
      </c>
      <c r="B36" s="268"/>
      <c r="C36" s="43"/>
      <c r="D36" s="40"/>
      <c r="E36" s="39"/>
      <c r="F36" s="28"/>
      <c r="G36" s="342"/>
      <c r="H36" s="342"/>
      <c r="I36" s="36"/>
      <c r="J36" s="36"/>
      <c r="K36" s="412"/>
      <c r="L36" s="2"/>
      <c r="M36" s="1">
        <v>5</v>
      </c>
      <c r="N36" s="15">
        <f>A34</f>
        <v>44795</v>
      </c>
      <c r="O36" s="15" t="str">
        <f>IF(A36="","",A36)</f>
        <v>Luján</v>
      </c>
      <c r="P36" s="37" t="str">
        <f>A33</f>
        <v>Mon</v>
      </c>
      <c r="U36" s="38"/>
    </row>
    <row r="37" spans="1:21" ht="14.25" customHeight="1">
      <c r="A37" s="335" t="s">
        <v>1004</v>
      </c>
      <c r="B37" s="268"/>
      <c r="C37" s="42"/>
      <c r="D37" s="29"/>
      <c r="E37" s="28"/>
      <c r="F37" s="39"/>
      <c r="G37" s="36"/>
      <c r="H37" s="36"/>
      <c r="I37" s="36"/>
      <c r="J37" s="36"/>
      <c r="K37" s="412"/>
      <c r="L37" s="2"/>
      <c r="M37" s="1">
        <v>6</v>
      </c>
      <c r="N37" s="15">
        <f>A34</f>
        <v>44795</v>
      </c>
      <c r="O37" s="15" t="str">
        <f>IF(A36="","",A36)</f>
        <v>Luján</v>
      </c>
      <c r="P37" s="37" t="str">
        <f>A33</f>
        <v>Mon</v>
      </c>
      <c r="U37" s="38"/>
    </row>
    <row r="38" spans="1:21" ht="14.25" customHeight="1">
      <c r="A38" s="335" t="s">
        <v>1005</v>
      </c>
      <c r="B38" s="268"/>
      <c r="C38" s="42"/>
      <c r="D38" s="29"/>
      <c r="E38" s="28"/>
      <c r="F38" s="39"/>
      <c r="G38" s="36"/>
      <c r="H38" s="36"/>
      <c r="I38" s="36"/>
      <c r="J38" s="36"/>
      <c r="K38" s="412"/>
      <c r="L38" s="2"/>
      <c r="M38" s="1">
        <v>7</v>
      </c>
      <c r="N38" s="15">
        <f>A34</f>
        <v>44795</v>
      </c>
      <c r="O38" s="15" t="str">
        <f>IF(A36="","",A36)</f>
        <v>Luján</v>
      </c>
      <c r="P38" s="37" t="str">
        <f>A33</f>
        <v>Mon</v>
      </c>
      <c r="U38" s="38"/>
    </row>
    <row r="39" spans="1:21" ht="14.25" customHeight="1">
      <c r="A39" s="335" t="s">
        <v>1006</v>
      </c>
      <c r="B39" s="268"/>
      <c r="C39" s="42"/>
      <c r="D39" s="232" t="s">
        <v>1014</v>
      </c>
      <c r="E39" s="28"/>
      <c r="F39" s="39"/>
      <c r="G39" s="36"/>
      <c r="H39" s="36"/>
      <c r="I39" s="36"/>
      <c r="J39" s="36"/>
      <c r="K39" s="412"/>
      <c r="L39" s="2"/>
      <c r="M39" s="1">
        <v>8</v>
      </c>
      <c r="N39" s="15">
        <f>A34</f>
        <v>44795</v>
      </c>
      <c r="O39" s="15" t="str">
        <f>IF(A36="","",A36)</f>
        <v>Luján</v>
      </c>
      <c r="P39" s="37" t="str">
        <f>A33</f>
        <v>Mon</v>
      </c>
      <c r="U39" s="38"/>
    </row>
    <row r="40" spans="1:21" ht="14.25" customHeight="1">
      <c r="A40" s="335" t="s">
        <v>1009</v>
      </c>
      <c r="B40" s="268"/>
      <c r="C40" s="42"/>
      <c r="D40" s="232"/>
      <c r="E40" s="28"/>
      <c r="F40" s="39"/>
      <c r="G40" s="36"/>
      <c r="H40" s="36"/>
      <c r="I40" s="36"/>
      <c r="J40" s="36"/>
      <c r="K40" s="412"/>
      <c r="L40" s="2"/>
      <c r="M40" s="1">
        <v>9</v>
      </c>
      <c r="N40" s="15">
        <f>A34</f>
        <v>44795</v>
      </c>
      <c r="O40" s="15" t="str">
        <f>IF(A36="","",A36)</f>
        <v>Luján</v>
      </c>
      <c r="P40" s="37" t="str">
        <f>A33</f>
        <v>Mon</v>
      </c>
      <c r="U40" s="38"/>
    </row>
    <row r="41" spans="1:21" ht="14.25" customHeight="1" thickBot="1">
      <c r="A41" s="336" t="s">
        <v>1003</v>
      </c>
      <c r="B41" s="277"/>
      <c r="C41" s="284" t="s">
        <v>972</v>
      </c>
      <c r="D41" s="259"/>
      <c r="E41" s="260"/>
      <c r="F41" s="46"/>
      <c r="G41" s="261"/>
      <c r="H41" s="261"/>
      <c r="I41" s="261"/>
      <c r="J41" s="261"/>
      <c r="K41" s="413"/>
      <c r="L41" s="3"/>
      <c r="M41" s="1">
        <v>10</v>
      </c>
      <c r="N41" s="15">
        <f>A34</f>
        <v>44795</v>
      </c>
      <c r="O41" s="15" t="str">
        <f>IF(A36="","",A36)</f>
        <v>Luján</v>
      </c>
      <c r="P41" s="37" t="str">
        <f>A33</f>
        <v>Mon</v>
      </c>
      <c r="U41" s="38"/>
    </row>
    <row r="42" spans="1:21" s="239" customFormat="1" ht="14.25" customHeight="1">
      <c r="A42" s="330"/>
      <c r="B42" s="234"/>
      <c r="C42" s="262"/>
      <c r="D42" s="232"/>
      <c r="E42" s="41"/>
      <c r="F42" s="41"/>
      <c r="G42" s="263"/>
      <c r="H42" s="263"/>
      <c r="I42" s="263"/>
      <c r="J42" s="263"/>
      <c r="K42" s="411"/>
      <c r="L42" s="235"/>
      <c r="M42" s="236"/>
      <c r="N42" s="237"/>
      <c r="O42" s="237"/>
      <c r="P42" s="238"/>
      <c r="U42" s="240"/>
    </row>
    <row r="43" spans="1:21" ht="14.25" customHeight="1">
      <c r="A43" s="331" t="s">
        <v>943</v>
      </c>
      <c r="B43" s="268">
        <v>2</v>
      </c>
      <c r="C43" s="42">
        <v>0.36805555555555558</v>
      </c>
      <c r="D43" s="12" t="s">
        <v>1015</v>
      </c>
      <c r="E43" s="28" t="s">
        <v>1013</v>
      </c>
      <c r="F43" s="28" t="s">
        <v>1222</v>
      </c>
      <c r="G43" s="36">
        <v>350</v>
      </c>
      <c r="H43" s="36"/>
      <c r="I43" s="36">
        <v>350</v>
      </c>
      <c r="J43" s="36"/>
      <c r="K43" s="412">
        <v>0</v>
      </c>
      <c r="L43" s="2"/>
      <c r="M43" s="1">
        <v>2</v>
      </c>
      <c r="N43" s="15">
        <f>A44</f>
        <v>44797</v>
      </c>
      <c r="O43" s="15" t="str">
        <f>IF(A46="","",A46)</f>
        <v>Luján</v>
      </c>
      <c r="P43" s="37" t="str">
        <f>A43</f>
        <v>Wed</v>
      </c>
      <c r="U43" s="38"/>
    </row>
    <row r="44" spans="1:21" ht="14.25" customHeight="1">
      <c r="A44" s="332">
        <v>44797</v>
      </c>
      <c r="B44" s="268"/>
      <c r="C44" s="42"/>
      <c r="D44" s="29" t="s">
        <v>846</v>
      </c>
      <c r="E44" s="28"/>
      <c r="F44" s="41"/>
      <c r="G44" s="342"/>
      <c r="H44" s="342"/>
      <c r="I44" s="36"/>
      <c r="J44" s="36"/>
      <c r="K44" s="412"/>
      <c r="L44" s="2"/>
      <c r="M44" s="1">
        <v>3</v>
      </c>
      <c r="N44" s="15">
        <f>A44</f>
        <v>44797</v>
      </c>
      <c r="O44" s="15" t="str">
        <f>IF(A46="","",A46)</f>
        <v>Luján</v>
      </c>
      <c r="P44" s="37" t="str">
        <f>A43</f>
        <v>Wed</v>
      </c>
      <c r="U44" s="38"/>
    </row>
    <row r="45" spans="1:21" ht="14.25" customHeight="1">
      <c r="A45" s="333">
        <v>85</v>
      </c>
      <c r="B45" s="268"/>
      <c r="C45" s="42"/>
      <c r="D45" s="29"/>
      <c r="E45" s="28"/>
      <c r="F45" s="28"/>
      <c r="G45" s="36"/>
      <c r="H45" s="342"/>
      <c r="I45" s="36"/>
      <c r="J45" s="36"/>
      <c r="K45" s="412"/>
      <c r="L45" s="2"/>
      <c r="M45" s="1">
        <v>4</v>
      </c>
      <c r="N45" s="15">
        <f>A44</f>
        <v>44797</v>
      </c>
      <c r="O45" s="15" t="str">
        <f>IF(A46="","",A46)</f>
        <v>Luján</v>
      </c>
      <c r="P45" s="37" t="str">
        <f>A43</f>
        <v>Wed</v>
      </c>
      <c r="U45" s="38"/>
    </row>
    <row r="46" spans="1:21" ht="14.25" customHeight="1">
      <c r="A46" s="334" t="s">
        <v>64</v>
      </c>
      <c r="B46" s="268"/>
      <c r="C46" s="43"/>
      <c r="D46" s="40"/>
      <c r="E46" s="39"/>
      <c r="F46" s="39"/>
      <c r="G46" s="342"/>
      <c r="H46" s="342"/>
      <c r="I46" s="36"/>
      <c r="J46" s="36"/>
      <c r="K46" s="412"/>
      <c r="L46" s="2"/>
      <c r="M46" s="1">
        <v>5</v>
      </c>
      <c r="N46" s="15">
        <f>A44</f>
        <v>44797</v>
      </c>
      <c r="O46" s="15" t="str">
        <f>IF(A46="","",A46)</f>
        <v>Luján</v>
      </c>
      <c r="P46" s="37" t="str">
        <f>A43</f>
        <v>Wed</v>
      </c>
      <c r="U46" s="38"/>
    </row>
    <row r="47" spans="1:21" ht="14.25" customHeight="1">
      <c r="A47" s="335" t="s">
        <v>1017</v>
      </c>
      <c r="B47" s="268"/>
      <c r="C47" s="42"/>
      <c r="D47" s="29"/>
      <c r="E47" s="28"/>
      <c r="F47" s="39"/>
      <c r="G47" s="36"/>
      <c r="H47" s="36"/>
      <c r="I47" s="36"/>
      <c r="J47" s="36"/>
      <c r="K47" s="412"/>
      <c r="L47" s="2"/>
      <c r="M47" s="1">
        <v>6</v>
      </c>
      <c r="N47" s="15">
        <f>A44</f>
        <v>44797</v>
      </c>
      <c r="O47" s="15" t="str">
        <f>IF(A46="","",A46)</f>
        <v>Luján</v>
      </c>
      <c r="P47" s="37" t="str">
        <f>A43</f>
        <v>Wed</v>
      </c>
      <c r="U47" s="38"/>
    </row>
    <row r="48" spans="1:21" ht="14.25" customHeight="1">
      <c r="A48" s="335" t="s">
        <v>1016</v>
      </c>
      <c r="B48" s="268"/>
      <c r="C48" s="42"/>
      <c r="D48" s="29"/>
      <c r="E48" s="28"/>
      <c r="F48" s="39"/>
      <c r="G48" s="36"/>
      <c r="H48" s="36"/>
      <c r="I48" s="36"/>
      <c r="J48" s="36"/>
      <c r="K48" s="412"/>
      <c r="L48" s="2"/>
      <c r="M48" s="1">
        <v>7</v>
      </c>
      <c r="N48" s="15">
        <f>A44</f>
        <v>44797</v>
      </c>
      <c r="O48" s="15" t="str">
        <f>IF(A46="","",A46)</f>
        <v>Luján</v>
      </c>
      <c r="P48" s="37" t="str">
        <f>A43</f>
        <v>Wed</v>
      </c>
      <c r="U48" s="38"/>
    </row>
    <row r="49" spans="1:21" ht="14.25" customHeight="1">
      <c r="A49" s="335" t="s">
        <v>1021</v>
      </c>
      <c r="B49" s="268"/>
      <c r="C49" s="42"/>
      <c r="D49" s="29"/>
      <c r="E49" s="28"/>
      <c r="F49" s="39"/>
      <c r="G49" s="36"/>
      <c r="H49" s="36"/>
      <c r="I49" s="36"/>
      <c r="J49" s="36"/>
      <c r="K49" s="412"/>
      <c r="L49" s="2"/>
      <c r="M49" s="1">
        <v>8</v>
      </c>
      <c r="N49" s="15">
        <f>A44</f>
        <v>44797</v>
      </c>
      <c r="O49" s="15" t="str">
        <f>IF(A46="","",A46)</f>
        <v>Luján</v>
      </c>
      <c r="P49" s="37" t="str">
        <f>A43</f>
        <v>Wed</v>
      </c>
      <c r="U49" s="38"/>
    </row>
    <row r="50" spans="1:21" ht="14.25" customHeight="1">
      <c r="A50" s="335" t="s">
        <v>1012</v>
      </c>
      <c r="B50" s="268"/>
      <c r="C50" s="42"/>
      <c r="D50" s="29"/>
      <c r="E50" s="28"/>
      <c r="F50" s="39"/>
      <c r="G50" s="36"/>
      <c r="H50" s="36"/>
      <c r="I50" s="36"/>
      <c r="J50" s="36"/>
      <c r="K50" s="412"/>
      <c r="L50" s="2"/>
      <c r="M50" s="1">
        <v>9</v>
      </c>
      <c r="N50" s="15">
        <f>A44</f>
        <v>44797</v>
      </c>
      <c r="O50" s="15" t="str">
        <f>IF(A46="","",A46)</f>
        <v>Luján</v>
      </c>
      <c r="P50" s="37" t="str">
        <f>A43</f>
        <v>Wed</v>
      </c>
      <c r="U50" s="38"/>
    </row>
    <row r="51" spans="1:21" ht="14.25" customHeight="1" thickBot="1">
      <c r="A51" s="336" t="s">
        <v>1003</v>
      </c>
      <c r="B51" s="277"/>
      <c r="C51" s="284" t="s">
        <v>975</v>
      </c>
      <c r="D51" s="259"/>
      <c r="E51" s="260"/>
      <c r="F51" s="46"/>
      <c r="G51" s="261"/>
      <c r="H51" s="261"/>
      <c r="I51" s="261"/>
      <c r="J51" s="261"/>
      <c r="K51" s="413"/>
      <c r="L51" s="3"/>
      <c r="M51" s="1">
        <v>10</v>
      </c>
      <c r="N51" s="15">
        <f>A44</f>
        <v>44797</v>
      </c>
      <c r="O51" s="15" t="str">
        <f>IF(A46="","",A46)</f>
        <v>Luján</v>
      </c>
      <c r="P51" s="37" t="str">
        <f>A43</f>
        <v>Wed</v>
      </c>
      <c r="U51" s="38"/>
    </row>
    <row r="52" spans="1:21" s="239" customFormat="1" ht="14.25" customHeight="1">
      <c r="A52" s="330"/>
      <c r="B52" s="234"/>
      <c r="C52" s="262"/>
      <c r="D52" s="232"/>
      <c r="E52" s="41"/>
      <c r="F52" s="41"/>
      <c r="G52" s="263"/>
      <c r="H52" s="263"/>
      <c r="I52" s="263"/>
      <c r="J52" s="263"/>
      <c r="K52" s="411"/>
      <c r="L52" s="235"/>
      <c r="M52" s="236"/>
      <c r="N52" s="237"/>
      <c r="O52" s="237"/>
      <c r="P52" s="238"/>
      <c r="U52" s="240"/>
    </row>
    <row r="53" spans="1:21" ht="14.25" customHeight="1">
      <c r="A53" s="331" t="s">
        <v>941</v>
      </c>
      <c r="B53" s="268">
        <v>2</v>
      </c>
      <c r="C53" s="42">
        <v>0.375</v>
      </c>
      <c r="D53" s="12" t="s">
        <v>1020</v>
      </c>
      <c r="E53" s="28" t="s">
        <v>310</v>
      </c>
      <c r="F53" s="329" t="s">
        <v>996</v>
      </c>
      <c r="G53" s="36">
        <v>350</v>
      </c>
      <c r="H53" s="36">
        <v>350</v>
      </c>
      <c r="I53" s="36"/>
      <c r="J53" s="36"/>
      <c r="K53" s="412">
        <v>0</v>
      </c>
      <c r="L53" s="2"/>
      <c r="M53" s="1">
        <v>2</v>
      </c>
      <c r="N53" s="15">
        <f>A54</f>
        <v>44802</v>
      </c>
      <c r="O53" s="15" t="str">
        <f>IF(A56="","",A56)</f>
        <v>Luján</v>
      </c>
      <c r="P53" s="37" t="str">
        <f>A53</f>
        <v>Mon</v>
      </c>
      <c r="U53" s="38"/>
    </row>
    <row r="54" spans="1:21" ht="14.25" customHeight="1">
      <c r="A54" s="332">
        <v>44802</v>
      </c>
      <c r="B54" s="268"/>
      <c r="C54" s="42"/>
      <c r="D54" s="29" t="s">
        <v>846</v>
      </c>
      <c r="E54" s="39"/>
      <c r="F54" s="341" t="s">
        <v>1039</v>
      </c>
      <c r="G54" s="342"/>
      <c r="H54" s="342"/>
      <c r="I54" s="36"/>
      <c r="J54" s="36"/>
      <c r="K54" s="412"/>
      <c r="L54" s="2"/>
      <c r="M54" s="1">
        <v>3</v>
      </c>
      <c r="N54" s="15">
        <f>A54</f>
        <v>44802</v>
      </c>
      <c r="O54" s="15" t="str">
        <f>IF(A56="","",A56)</f>
        <v>Luján</v>
      </c>
      <c r="P54" s="37" t="str">
        <f>A53</f>
        <v>Mon</v>
      </c>
      <c r="U54" s="38"/>
    </row>
    <row r="55" spans="1:21" ht="14.25" customHeight="1">
      <c r="A55" s="333">
        <v>86</v>
      </c>
      <c r="B55" s="268"/>
      <c r="C55" s="42"/>
      <c r="D55" s="40"/>
      <c r="E55" s="39"/>
      <c r="F55" s="39"/>
      <c r="G55" s="342"/>
      <c r="H55" s="342"/>
      <c r="I55" s="36"/>
      <c r="J55" s="36"/>
      <c r="K55" s="412"/>
      <c r="L55" s="2"/>
      <c r="M55" s="1">
        <v>4</v>
      </c>
      <c r="N55" s="15">
        <f>A54</f>
        <v>44802</v>
      </c>
      <c r="O55" s="15" t="str">
        <f>IF(A56="","",A56)</f>
        <v>Luján</v>
      </c>
      <c r="P55" s="37" t="str">
        <f>A53</f>
        <v>Mon</v>
      </c>
      <c r="U55" s="38"/>
    </row>
    <row r="56" spans="1:21" ht="14.25" customHeight="1">
      <c r="A56" s="334" t="s">
        <v>64</v>
      </c>
      <c r="B56" s="268"/>
      <c r="C56" s="43"/>
      <c r="D56" s="40"/>
      <c r="E56" s="39"/>
      <c r="F56" s="39"/>
      <c r="G56" s="342"/>
      <c r="H56" s="342"/>
      <c r="I56" s="36"/>
      <c r="J56" s="36"/>
      <c r="K56" s="412"/>
      <c r="L56" s="2"/>
      <c r="M56" s="1">
        <v>5</v>
      </c>
      <c r="N56" s="15">
        <f>A54</f>
        <v>44802</v>
      </c>
      <c r="O56" s="15" t="str">
        <f>IF(A56="","",A56)</f>
        <v>Luján</v>
      </c>
      <c r="P56" s="37" t="str">
        <f>A53</f>
        <v>Mon</v>
      </c>
      <c r="U56" s="38"/>
    </row>
    <row r="57" spans="1:21" ht="14.25" customHeight="1">
      <c r="A57" s="335" t="s">
        <v>1027</v>
      </c>
      <c r="B57" s="268"/>
      <c r="C57" s="42"/>
      <c r="D57" s="29"/>
      <c r="E57" s="28"/>
      <c r="F57" s="39"/>
      <c r="G57" s="36"/>
      <c r="H57" s="36"/>
      <c r="I57" s="36"/>
      <c r="J57" s="36"/>
      <c r="K57" s="412"/>
      <c r="L57" s="2"/>
      <c r="M57" s="1">
        <v>6</v>
      </c>
      <c r="N57" s="15">
        <f>A54</f>
        <v>44802</v>
      </c>
      <c r="O57" s="15" t="str">
        <f>IF(A56="","",A56)</f>
        <v>Luján</v>
      </c>
      <c r="P57" s="37" t="str">
        <f>A53</f>
        <v>Mon</v>
      </c>
      <c r="U57" s="38"/>
    </row>
    <row r="58" spans="1:21" ht="14.25" customHeight="1">
      <c r="A58" s="340" t="s">
        <v>1005</v>
      </c>
      <c r="B58" s="268"/>
      <c r="C58" s="42"/>
      <c r="D58" s="29"/>
      <c r="E58" s="28"/>
      <c r="F58" s="39"/>
      <c r="G58" s="36"/>
      <c r="H58" s="36"/>
      <c r="I58" s="36"/>
      <c r="J58" s="36"/>
      <c r="K58" s="412"/>
      <c r="L58" s="2"/>
      <c r="M58" s="1">
        <v>7</v>
      </c>
      <c r="N58" s="15">
        <f>A54</f>
        <v>44802</v>
      </c>
      <c r="O58" s="15" t="str">
        <f>IF(A56="","",A56)</f>
        <v>Luján</v>
      </c>
      <c r="P58" s="37" t="str">
        <f>A53</f>
        <v>Mon</v>
      </c>
      <c r="U58" s="38"/>
    </row>
    <row r="59" spans="1:21" ht="14.25" customHeight="1">
      <c r="A59" s="335" t="s">
        <v>1028</v>
      </c>
      <c r="B59" s="268"/>
      <c r="C59" s="42"/>
      <c r="D59" s="29"/>
      <c r="E59" s="28"/>
      <c r="F59" s="39"/>
      <c r="G59" s="36"/>
      <c r="H59" s="36"/>
      <c r="I59" s="36"/>
      <c r="J59" s="36"/>
      <c r="K59" s="412"/>
      <c r="L59" s="2"/>
      <c r="M59" s="1">
        <v>8</v>
      </c>
      <c r="N59" s="15">
        <f>A54</f>
        <v>44802</v>
      </c>
      <c r="O59" s="15" t="str">
        <f>IF(A56="","",A56)</f>
        <v>Luján</v>
      </c>
      <c r="P59" s="37" t="str">
        <f>A53</f>
        <v>Mon</v>
      </c>
      <c r="U59" s="38"/>
    </row>
    <row r="60" spans="1:21" ht="14.25" customHeight="1">
      <c r="A60" s="335" t="s">
        <v>1029</v>
      </c>
      <c r="B60" s="268"/>
      <c r="C60" s="339" t="s">
        <v>1019</v>
      </c>
      <c r="D60" s="328" t="s">
        <v>1010</v>
      </c>
      <c r="E60" s="28"/>
      <c r="F60" s="39"/>
      <c r="G60" s="36"/>
      <c r="H60" s="36"/>
      <c r="I60" s="36"/>
      <c r="J60" s="36"/>
      <c r="K60" s="412"/>
      <c r="L60" s="2"/>
      <c r="M60" s="1">
        <v>9</v>
      </c>
      <c r="N60" s="15">
        <f>A54</f>
        <v>44802</v>
      </c>
      <c r="O60" s="15" t="str">
        <f>IF(A56="","",A56)</f>
        <v>Luján</v>
      </c>
      <c r="P60" s="37" t="str">
        <f>A53</f>
        <v>Mon</v>
      </c>
      <c r="U60" s="38"/>
    </row>
    <row r="61" spans="1:21" ht="14.25" customHeight="1" thickBot="1">
      <c r="A61" s="336" t="s">
        <v>1025</v>
      </c>
      <c r="B61" s="277"/>
      <c r="C61" s="284" t="s">
        <v>1008</v>
      </c>
      <c r="D61" s="338"/>
      <c r="E61" s="260"/>
      <c r="F61" s="46"/>
      <c r="G61" s="261"/>
      <c r="H61" s="261"/>
      <c r="I61" s="261"/>
      <c r="J61" s="261"/>
      <c r="K61" s="413"/>
      <c r="L61" s="3"/>
      <c r="M61" s="1">
        <v>10</v>
      </c>
      <c r="N61" s="15">
        <f>A54</f>
        <v>44802</v>
      </c>
      <c r="O61" s="15" t="str">
        <f>IF(A56="","",A56)</f>
        <v>Luján</v>
      </c>
      <c r="P61" s="37" t="str">
        <f>A53</f>
        <v>Mon</v>
      </c>
      <c r="U61" s="38"/>
    </row>
    <row r="62" spans="1:21" s="239" customFormat="1" ht="14.25" customHeight="1">
      <c r="A62" s="330"/>
      <c r="B62" s="234"/>
      <c r="C62" s="262"/>
      <c r="D62" s="232"/>
      <c r="E62" s="41"/>
      <c r="F62" s="41"/>
      <c r="G62" s="263"/>
      <c r="H62" s="263"/>
      <c r="I62" s="263"/>
      <c r="J62" s="263"/>
      <c r="K62" s="411"/>
      <c r="L62" s="235"/>
      <c r="M62" s="236"/>
      <c r="N62" s="237"/>
      <c r="O62" s="237"/>
      <c r="P62" s="238"/>
      <c r="U62" s="240"/>
    </row>
    <row r="63" spans="1:21" ht="14.25" customHeight="1">
      <c r="A63" s="331" t="s">
        <v>943</v>
      </c>
      <c r="B63" s="268">
        <v>2</v>
      </c>
      <c r="C63" s="42">
        <v>0.38194444444444442</v>
      </c>
      <c r="D63" s="12" t="s">
        <v>1041</v>
      </c>
      <c r="E63" s="28" t="s">
        <v>371</v>
      </c>
      <c r="F63" s="28" t="s">
        <v>1043</v>
      </c>
      <c r="G63" s="36">
        <v>350</v>
      </c>
      <c r="H63" s="36"/>
      <c r="I63" s="36">
        <v>350</v>
      </c>
      <c r="J63" s="342"/>
      <c r="K63" s="412">
        <v>0</v>
      </c>
      <c r="L63" s="2"/>
      <c r="M63" s="1">
        <v>2</v>
      </c>
      <c r="N63" s="15">
        <f>A64</f>
        <v>44811</v>
      </c>
      <c r="O63" s="15" t="str">
        <f>IF(A66="","",A66)</f>
        <v>Luján</v>
      </c>
      <c r="P63" s="37" t="str">
        <f>A63</f>
        <v>Wed</v>
      </c>
      <c r="U63" s="38"/>
    </row>
    <row r="64" spans="1:21" ht="14.25" customHeight="1">
      <c r="A64" s="332">
        <v>44811</v>
      </c>
      <c r="B64" s="268"/>
      <c r="C64" s="42"/>
      <c r="D64" s="29" t="s">
        <v>1042</v>
      </c>
      <c r="E64" s="343" t="s">
        <v>1044</v>
      </c>
      <c r="F64" s="41"/>
      <c r="G64" s="342"/>
      <c r="H64" s="342"/>
      <c r="I64" s="342"/>
      <c r="J64" s="342"/>
      <c r="K64" s="412"/>
      <c r="L64" s="2"/>
      <c r="M64" s="1">
        <v>3</v>
      </c>
      <c r="N64" s="15">
        <f>A64</f>
        <v>44811</v>
      </c>
      <c r="O64" s="15" t="str">
        <f>IF(A66="","",A66)</f>
        <v>Luján</v>
      </c>
      <c r="P64" s="37" t="str">
        <f>A63</f>
        <v>Wed</v>
      </c>
      <c r="U64" s="38"/>
    </row>
    <row r="65" spans="1:21" ht="14.25" customHeight="1">
      <c r="A65" s="333">
        <v>87</v>
      </c>
      <c r="B65" s="268"/>
      <c r="C65" s="42"/>
      <c r="D65" s="29"/>
      <c r="E65" s="28"/>
      <c r="F65" s="28"/>
      <c r="G65" s="36"/>
      <c r="H65" s="342"/>
      <c r="I65" s="36"/>
      <c r="J65" s="36"/>
      <c r="K65" s="412"/>
      <c r="L65" s="2"/>
      <c r="M65" s="1">
        <v>4</v>
      </c>
      <c r="N65" s="15">
        <f>A64</f>
        <v>44811</v>
      </c>
      <c r="O65" s="15" t="str">
        <f>IF(A66="","",A66)</f>
        <v>Luján</v>
      </c>
      <c r="P65" s="37" t="str">
        <f>A63</f>
        <v>Wed</v>
      </c>
      <c r="U65" s="38"/>
    </row>
    <row r="66" spans="1:21" ht="14.25" customHeight="1">
      <c r="A66" s="334" t="s">
        <v>64</v>
      </c>
      <c r="B66" s="268"/>
      <c r="C66" s="43"/>
      <c r="D66" s="40"/>
      <c r="E66" s="39"/>
      <c r="F66" s="39"/>
      <c r="G66" s="342"/>
      <c r="H66" s="342"/>
      <c r="I66" s="36"/>
      <c r="J66" s="36"/>
      <c r="K66" s="412"/>
      <c r="L66" s="2"/>
      <c r="M66" s="1">
        <v>5</v>
      </c>
      <c r="N66" s="15">
        <f>A64</f>
        <v>44811</v>
      </c>
      <c r="O66" s="15" t="str">
        <f>IF(A66="","",A66)</f>
        <v>Luján</v>
      </c>
      <c r="P66" s="37" t="str">
        <f>A63</f>
        <v>Wed</v>
      </c>
      <c r="U66" s="38"/>
    </row>
    <row r="67" spans="1:21" ht="14.25" customHeight="1">
      <c r="A67" s="335" t="s">
        <v>1045</v>
      </c>
      <c r="B67" s="268"/>
      <c r="C67" s="42"/>
      <c r="D67" s="29"/>
      <c r="E67" s="28"/>
      <c r="F67" s="39"/>
      <c r="G67" s="36"/>
      <c r="H67" s="36"/>
      <c r="I67" s="36"/>
      <c r="J67" s="36"/>
      <c r="K67" s="412"/>
      <c r="L67" s="2"/>
      <c r="M67" s="1">
        <v>6</v>
      </c>
      <c r="N67" s="15">
        <f>A64</f>
        <v>44811</v>
      </c>
      <c r="O67" s="15" t="str">
        <f>IF(A66="","",A66)</f>
        <v>Luján</v>
      </c>
      <c r="P67" s="37" t="str">
        <f>A63</f>
        <v>Wed</v>
      </c>
      <c r="U67" s="38"/>
    </row>
    <row r="68" spans="1:21" ht="14.25" customHeight="1">
      <c r="A68" s="335" t="s">
        <v>1049</v>
      </c>
      <c r="B68" s="268"/>
      <c r="C68" s="42"/>
      <c r="D68" s="29"/>
      <c r="E68" s="28"/>
      <c r="F68" s="39"/>
      <c r="G68" s="36"/>
      <c r="H68" s="36"/>
      <c r="I68" s="36"/>
      <c r="J68" s="36"/>
      <c r="K68" s="412"/>
      <c r="L68" s="2"/>
      <c r="M68" s="1">
        <v>7</v>
      </c>
      <c r="N68" s="15">
        <f>A64</f>
        <v>44811</v>
      </c>
      <c r="O68" s="15" t="str">
        <f>IF(A66="","",A66)</f>
        <v>Luján</v>
      </c>
      <c r="P68" s="37" t="str">
        <f>A63</f>
        <v>Wed</v>
      </c>
      <c r="U68" s="38"/>
    </row>
    <row r="69" spans="1:21" ht="14.25" customHeight="1">
      <c r="A69" s="335" t="s">
        <v>1036</v>
      </c>
      <c r="B69" s="268"/>
      <c r="C69" s="42"/>
      <c r="D69" s="29"/>
      <c r="E69" s="28"/>
      <c r="F69" s="39"/>
      <c r="G69" s="36"/>
      <c r="H69" s="36"/>
      <c r="I69" s="36"/>
      <c r="J69" s="36"/>
      <c r="K69" s="412"/>
      <c r="L69" s="2"/>
      <c r="M69" s="1">
        <v>8</v>
      </c>
      <c r="N69" s="15">
        <f>A64</f>
        <v>44811</v>
      </c>
      <c r="O69" s="15" t="str">
        <f>IF(A66="","",A66)</f>
        <v>Luján</v>
      </c>
      <c r="P69" s="37" t="str">
        <f>A63</f>
        <v>Wed</v>
      </c>
      <c r="U69" s="38"/>
    </row>
    <row r="70" spans="1:21" ht="14.25" customHeight="1">
      <c r="A70" s="335" t="s">
        <v>80</v>
      </c>
      <c r="B70" s="268"/>
      <c r="C70" s="42"/>
      <c r="D70" s="29"/>
      <c r="E70" s="28"/>
      <c r="F70" s="39"/>
      <c r="G70" s="36"/>
      <c r="H70" s="36"/>
      <c r="I70" s="36"/>
      <c r="J70" s="36"/>
      <c r="K70" s="412"/>
      <c r="L70" s="2"/>
      <c r="M70" s="1">
        <v>9</v>
      </c>
      <c r="N70" s="15">
        <f>A64</f>
        <v>44811</v>
      </c>
      <c r="O70" s="15" t="str">
        <f>IF(A66="","",A66)</f>
        <v>Luján</v>
      </c>
      <c r="P70" s="37" t="str">
        <f>A63</f>
        <v>Wed</v>
      </c>
      <c r="U70" s="38"/>
    </row>
    <row r="71" spans="1:21" ht="14.25" customHeight="1" thickBot="1">
      <c r="A71" s="336" t="s">
        <v>1055</v>
      </c>
      <c r="B71" s="277"/>
      <c r="C71" s="284" t="s">
        <v>1054</v>
      </c>
      <c r="D71" s="259"/>
      <c r="E71" s="260"/>
      <c r="F71" s="46"/>
      <c r="G71" s="261"/>
      <c r="H71" s="261"/>
      <c r="I71" s="261"/>
      <c r="J71" s="261"/>
      <c r="K71" s="413"/>
      <c r="L71" s="3"/>
      <c r="M71" s="1">
        <v>10</v>
      </c>
      <c r="N71" s="15">
        <f>A64</f>
        <v>44811</v>
      </c>
      <c r="O71" s="15" t="str">
        <f>IF(A66="","",A66)</f>
        <v>Luján</v>
      </c>
      <c r="P71" s="37" t="str">
        <f>A63</f>
        <v>Wed</v>
      </c>
      <c r="U71" s="38"/>
    </row>
    <row r="72" spans="1:21" s="239" customFormat="1" ht="14.25" customHeight="1">
      <c r="A72" s="330"/>
      <c r="B72" s="234"/>
      <c r="C72" s="262"/>
      <c r="D72" s="232"/>
      <c r="E72" s="41"/>
      <c r="F72" s="41"/>
      <c r="G72" s="263"/>
      <c r="H72" s="263"/>
      <c r="I72" s="263"/>
      <c r="J72" s="263"/>
      <c r="K72" s="411"/>
      <c r="L72" s="235"/>
      <c r="M72" s="236"/>
      <c r="N72" s="237"/>
      <c r="O72" s="237"/>
      <c r="P72" s="238"/>
      <c r="U72" s="240"/>
    </row>
    <row r="73" spans="1:21" ht="14.25" customHeight="1">
      <c r="A73" s="331" t="s">
        <v>945</v>
      </c>
      <c r="B73" s="268">
        <v>2</v>
      </c>
      <c r="C73" s="42">
        <v>0.3576388888888889</v>
      </c>
      <c r="D73" s="12" t="s">
        <v>1058</v>
      </c>
      <c r="E73" s="28" t="s">
        <v>873</v>
      </c>
      <c r="F73" s="41"/>
      <c r="G73" s="36">
        <v>680</v>
      </c>
      <c r="H73" s="342"/>
      <c r="I73" s="36"/>
      <c r="J73" s="36">
        <v>680</v>
      </c>
      <c r="K73" s="412">
        <v>0</v>
      </c>
      <c r="L73" s="2"/>
      <c r="M73" s="1">
        <v>2</v>
      </c>
      <c r="N73" s="15">
        <f>A74</f>
        <v>44813</v>
      </c>
      <c r="O73" s="15" t="str">
        <f>IF(A76="","",A76)</f>
        <v>Uco</v>
      </c>
      <c r="P73" s="37" t="str">
        <f>A73</f>
        <v>Fri</v>
      </c>
      <c r="U73" s="38"/>
    </row>
    <row r="74" spans="1:21" ht="14.25" customHeight="1">
      <c r="A74" s="332">
        <v>44813</v>
      </c>
      <c r="B74" s="268"/>
      <c r="C74" s="42"/>
      <c r="D74" s="29" t="s">
        <v>1061</v>
      </c>
      <c r="E74" s="39"/>
      <c r="F74" s="28"/>
      <c r="G74" s="36"/>
      <c r="H74" s="36"/>
      <c r="I74" s="36"/>
      <c r="J74" s="36"/>
      <c r="K74" s="412"/>
      <c r="L74" s="2"/>
      <c r="M74" s="1">
        <v>3</v>
      </c>
      <c r="N74" s="15">
        <f>A74</f>
        <v>44813</v>
      </c>
      <c r="O74" s="15" t="str">
        <f>IF(A76="","",A76)</f>
        <v>Uco</v>
      </c>
      <c r="P74" s="37" t="str">
        <f>A73</f>
        <v>Fri</v>
      </c>
      <c r="U74" s="38"/>
    </row>
    <row r="75" spans="1:21" ht="14.25" customHeight="1">
      <c r="A75" s="333">
        <v>88</v>
      </c>
      <c r="B75" s="268"/>
      <c r="C75" s="42"/>
      <c r="D75" s="29"/>
      <c r="E75" s="28"/>
      <c r="F75" s="28"/>
      <c r="G75" s="36"/>
      <c r="H75" s="342"/>
      <c r="I75" s="36"/>
      <c r="J75" s="36"/>
      <c r="K75" s="412"/>
      <c r="L75" s="2"/>
      <c r="M75" s="1">
        <v>4</v>
      </c>
      <c r="N75" s="15">
        <f>A74</f>
        <v>44813</v>
      </c>
      <c r="O75" s="15" t="str">
        <f>IF(A76="","",A76)</f>
        <v>Uco</v>
      </c>
      <c r="P75" s="37" t="str">
        <f>A73</f>
        <v>Fri</v>
      </c>
      <c r="U75" s="38"/>
    </row>
    <row r="76" spans="1:21" ht="14.25" customHeight="1">
      <c r="A76" s="334" t="s">
        <v>848</v>
      </c>
      <c r="B76" s="268"/>
      <c r="C76" s="43"/>
      <c r="D76" s="40"/>
      <c r="E76" s="39"/>
      <c r="F76" s="39"/>
      <c r="G76" s="342"/>
      <c r="H76" s="342"/>
      <c r="I76" s="36"/>
      <c r="J76" s="36"/>
      <c r="K76" s="412"/>
      <c r="L76" s="2"/>
      <c r="M76" s="1">
        <v>5</v>
      </c>
      <c r="N76" s="15">
        <f>A74</f>
        <v>44813</v>
      </c>
      <c r="O76" s="15" t="str">
        <f>IF(A76="","",A76)</f>
        <v>Uco</v>
      </c>
      <c r="P76" s="37" t="str">
        <f>A73</f>
        <v>Fri</v>
      </c>
      <c r="U76" s="38"/>
    </row>
    <row r="77" spans="1:21" ht="14.25" customHeight="1">
      <c r="A77" s="335" t="s">
        <v>1063</v>
      </c>
      <c r="B77" s="268"/>
      <c r="C77" s="42"/>
      <c r="D77" s="29"/>
      <c r="E77" s="28"/>
      <c r="F77" s="39"/>
      <c r="G77" s="36"/>
      <c r="H77" s="36"/>
      <c r="I77" s="36"/>
      <c r="J77" s="36"/>
      <c r="K77" s="412"/>
      <c r="L77" s="2"/>
      <c r="M77" s="1">
        <v>6</v>
      </c>
      <c r="N77" s="15">
        <f>A74</f>
        <v>44813</v>
      </c>
      <c r="O77" s="15" t="str">
        <f>IF(A76="","",A76)</f>
        <v>Uco</v>
      </c>
      <c r="P77" s="37" t="str">
        <f>A73</f>
        <v>Fri</v>
      </c>
      <c r="U77" s="38"/>
    </row>
    <row r="78" spans="1:21" ht="14.25" customHeight="1">
      <c r="A78" s="335" t="s">
        <v>1064</v>
      </c>
      <c r="B78" s="268"/>
      <c r="C78" s="42"/>
      <c r="D78" s="29"/>
      <c r="E78" s="28"/>
      <c r="F78" s="39"/>
      <c r="G78" s="36"/>
      <c r="H78" s="36"/>
      <c r="I78" s="36"/>
      <c r="J78" s="36"/>
      <c r="K78" s="412"/>
      <c r="L78" s="2"/>
      <c r="M78" s="1">
        <v>7</v>
      </c>
      <c r="N78" s="15">
        <f>A74</f>
        <v>44813</v>
      </c>
      <c r="O78" s="15" t="str">
        <f>IF(A76="","",A76)</f>
        <v>Uco</v>
      </c>
      <c r="P78" s="37" t="str">
        <f>A73</f>
        <v>Fri</v>
      </c>
      <c r="U78" s="38"/>
    </row>
    <row r="79" spans="1:21" ht="14.25" customHeight="1">
      <c r="A79" s="335" t="s">
        <v>1065</v>
      </c>
      <c r="B79" s="268"/>
      <c r="C79" s="42"/>
      <c r="D79" s="29"/>
      <c r="E79" s="28"/>
      <c r="F79" s="39"/>
      <c r="G79" s="36"/>
      <c r="H79" s="36"/>
      <c r="I79" s="36"/>
      <c r="J79" s="36"/>
      <c r="K79" s="412"/>
      <c r="L79" s="2"/>
      <c r="M79" s="1">
        <v>8</v>
      </c>
      <c r="N79" s="15">
        <f>A74</f>
        <v>44813</v>
      </c>
      <c r="O79" s="15" t="str">
        <f>IF(A76="","",A76)</f>
        <v>Uco</v>
      </c>
      <c r="P79" s="37" t="str">
        <f>A73</f>
        <v>Fri</v>
      </c>
      <c r="U79" s="38"/>
    </row>
    <row r="80" spans="1:21" ht="14.25" customHeight="1">
      <c r="A80" s="337"/>
      <c r="B80" s="268"/>
      <c r="C80" s="42"/>
      <c r="D80" s="29"/>
      <c r="E80" s="28"/>
      <c r="F80" s="39"/>
      <c r="G80" s="36"/>
      <c r="H80" s="36"/>
      <c r="I80" s="36"/>
      <c r="J80" s="36"/>
      <c r="K80" s="412"/>
      <c r="L80" s="2"/>
      <c r="M80" s="1">
        <v>9</v>
      </c>
      <c r="N80" s="15">
        <f>A74</f>
        <v>44813</v>
      </c>
      <c r="O80" s="15" t="str">
        <f>IF(A76="","",A76)</f>
        <v>Uco</v>
      </c>
      <c r="P80" s="37" t="str">
        <f>A73</f>
        <v>Fri</v>
      </c>
      <c r="U80" s="38"/>
    </row>
    <row r="81" spans="1:21" ht="14.25" customHeight="1" thickBot="1">
      <c r="A81" s="336" t="s">
        <v>1062</v>
      </c>
      <c r="B81" s="277"/>
      <c r="C81" s="284" t="s">
        <v>1056</v>
      </c>
      <c r="D81" s="259"/>
      <c r="E81" s="260"/>
      <c r="F81" s="46"/>
      <c r="G81" s="261"/>
      <c r="H81" s="261"/>
      <c r="I81" s="261"/>
      <c r="J81" s="261"/>
      <c r="K81" s="413"/>
      <c r="L81" s="3"/>
      <c r="M81" s="1">
        <v>10</v>
      </c>
      <c r="N81" s="15">
        <f>A74</f>
        <v>44813</v>
      </c>
      <c r="O81" s="15" t="str">
        <f>IF(A76="","",A76)</f>
        <v>Uco</v>
      </c>
      <c r="P81" s="37" t="str">
        <f>A73</f>
        <v>Fri</v>
      </c>
      <c r="U81" s="38"/>
    </row>
    <row r="82" spans="1:21" s="239" customFormat="1" ht="14.25" customHeight="1">
      <c r="A82" s="330"/>
      <c r="B82" s="234"/>
      <c r="C82" s="262"/>
      <c r="D82" s="328"/>
      <c r="E82" s="41"/>
      <c r="F82" s="41"/>
      <c r="G82" s="263"/>
      <c r="H82" s="263"/>
      <c r="I82" s="263"/>
      <c r="J82" s="263"/>
      <c r="K82" s="411"/>
      <c r="L82" s="235"/>
      <c r="M82" s="236"/>
      <c r="N82" s="237"/>
      <c r="O82" s="237"/>
      <c r="P82" s="238"/>
      <c r="U82" s="240"/>
    </row>
    <row r="83" spans="1:21" ht="14.25" customHeight="1">
      <c r="A83" s="331" t="s">
        <v>946</v>
      </c>
      <c r="B83" s="268">
        <v>3</v>
      </c>
      <c r="C83" s="42">
        <v>0.36805555555555558</v>
      </c>
      <c r="D83" s="12" t="s">
        <v>1058</v>
      </c>
      <c r="E83" s="28" t="s">
        <v>873</v>
      </c>
      <c r="F83" s="41"/>
      <c r="G83" s="36">
        <v>680</v>
      </c>
      <c r="H83" s="342"/>
      <c r="I83" s="36"/>
      <c r="J83" s="36">
        <v>680</v>
      </c>
      <c r="K83" s="412">
        <v>0</v>
      </c>
      <c r="L83" s="2"/>
      <c r="M83" s="1">
        <v>2</v>
      </c>
      <c r="N83" s="15">
        <f>A84</f>
        <v>44814</v>
      </c>
      <c r="O83" s="15" t="str">
        <f>IF(A86="","",A86)</f>
        <v>Luján</v>
      </c>
      <c r="P83" s="37" t="str">
        <f>A83</f>
        <v>Sat</v>
      </c>
      <c r="U83" s="38"/>
    </row>
    <row r="84" spans="1:21" ht="14.25" customHeight="1">
      <c r="A84" s="332">
        <v>44814</v>
      </c>
      <c r="B84" s="268"/>
      <c r="C84" s="42"/>
      <c r="D84" s="29" t="s">
        <v>1061</v>
      </c>
      <c r="E84" s="28"/>
      <c r="F84" s="28"/>
      <c r="G84" s="36"/>
      <c r="H84" s="36"/>
      <c r="I84" s="36"/>
      <c r="J84" s="36"/>
      <c r="K84" s="412"/>
      <c r="L84" s="2"/>
      <c r="M84" s="1">
        <v>3</v>
      </c>
      <c r="N84" s="15">
        <f>A84</f>
        <v>44814</v>
      </c>
      <c r="O84" s="15" t="str">
        <f>IF(A86="","",A86)</f>
        <v>Luján</v>
      </c>
      <c r="P84" s="37" t="str">
        <f>A83</f>
        <v>Sat</v>
      </c>
      <c r="U84" s="38"/>
    </row>
    <row r="85" spans="1:21" ht="14.25" customHeight="1">
      <c r="A85" s="333">
        <v>89</v>
      </c>
      <c r="B85" s="268"/>
      <c r="C85" s="42"/>
      <c r="D85" s="29"/>
      <c r="E85" s="28"/>
      <c r="F85" s="28"/>
      <c r="G85" s="36"/>
      <c r="H85" s="342"/>
      <c r="I85" s="36"/>
      <c r="J85" s="36"/>
      <c r="K85" s="412"/>
      <c r="L85" s="2"/>
      <c r="M85" s="1">
        <v>4</v>
      </c>
      <c r="N85" s="15">
        <f>A84</f>
        <v>44814</v>
      </c>
      <c r="O85" s="15" t="str">
        <f>IF(A86="","",A86)</f>
        <v>Luján</v>
      </c>
      <c r="P85" s="37" t="str">
        <f>A83</f>
        <v>Sat</v>
      </c>
      <c r="U85" s="38"/>
    </row>
    <row r="86" spans="1:21" ht="14.25" customHeight="1">
      <c r="A86" s="334" t="s">
        <v>64</v>
      </c>
      <c r="B86" s="268"/>
      <c r="C86" s="43"/>
      <c r="D86" s="29" t="s">
        <v>1066</v>
      </c>
      <c r="E86" s="28" t="s">
        <v>873</v>
      </c>
      <c r="F86" s="39"/>
      <c r="G86" s="36">
        <v>175</v>
      </c>
      <c r="H86" s="36">
        <v>175</v>
      </c>
      <c r="I86" s="36"/>
      <c r="J86" s="36"/>
      <c r="K86" s="412">
        <v>0</v>
      </c>
      <c r="L86" s="2"/>
      <c r="M86" s="1">
        <v>5</v>
      </c>
      <c r="N86" s="15">
        <f>A84</f>
        <v>44814</v>
      </c>
      <c r="O86" s="15" t="str">
        <f>IF(A86="","",A86)</f>
        <v>Luján</v>
      </c>
      <c r="P86" s="37" t="str">
        <f>A83</f>
        <v>Sat</v>
      </c>
      <c r="U86" s="38"/>
    </row>
    <row r="87" spans="1:21" ht="14.25" customHeight="1">
      <c r="A87" s="335" t="s">
        <v>1068</v>
      </c>
      <c r="B87" s="268"/>
      <c r="C87" s="42"/>
      <c r="D87" s="29"/>
      <c r="E87" s="28"/>
      <c r="F87" s="39"/>
      <c r="G87" s="36"/>
      <c r="H87" s="36"/>
      <c r="I87" s="36"/>
      <c r="J87" s="36"/>
      <c r="K87" s="412"/>
      <c r="L87" s="2"/>
      <c r="M87" s="1">
        <v>6</v>
      </c>
      <c r="N87" s="15">
        <f>A84</f>
        <v>44814</v>
      </c>
      <c r="O87" s="15" t="str">
        <f>IF(A86="","",A86)</f>
        <v>Luján</v>
      </c>
      <c r="P87" s="37" t="str">
        <f>A83</f>
        <v>Sat</v>
      </c>
      <c r="U87" s="38"/>
    </row>
    <row r="88" spans="1:21" ht="14.25" customHeight="1">
      <c r="A88" s="340" t="s">
        <v>1069</v>
      </c>
      <c r="B88" s="268"/>
      <c r="C88" s="42"/>
      <c r="D88" s="29"/>
      <c r="E88" s="28"/>
      <c r="F88" s="39"/>
      <c r="G88" s="36"/>
      <c r="H88" s="36"/>
      <c r="I88" s="36"/>
      <c r="J88" s="36"/>
      <c r="K88" s="412"/>
      <c r="L88" s="2"/>
      <c r="M88" s="1">
        <v>7</v>
      </c>
      <c r="N88" s="15">
        <f>A84</f>
        <v>44814</v>
      </c>
      <c r="O88" s="15" t="str">
        <f>IF(A86="","",A86)</f>
        <v>Luján</v>
      </c>
      <c r="P88" s="37" t="str">
        <f>A83</f>
        <v>Sat</v>
      </c>
      <c r="U88" s="38"/>
    </row>
    <row r="89" spans="1:21" ht="14.25" customHeight="1">
      <c r="A89" s="335" t="s">
        <v>1070</v>
      </c>
      <c r="B89" s="268"/>
      <c r="C89" s="42"/>
      <c r="D89" s="29"/>
      <c r="E89" s="28"/>
      <c r="F89" s="39"/>
      <c r="G89" s="36"/>
      <c r="H89" s="36"/>
      <c r="I89" s="36"/>
      <c r="J89" s="36"/>
      <c r="K89" s="412"/>
      <c r="L89" s="2"/>
      <c r="M89" s="1">
        <v>8</v>
      </c>
      <c r="N89" s="15">
        <f>A84</f>
        <v>44814</v>
      </c>
      <c r="O89" s="15" t="str">
        <f>IF(A86="","",A86)</f>
        <v>Luján</v>
      </c>
      <c r="P89" s="37" t="str">
        <f>A83</f>
        <v>Sat</v>
      </c>
      <c r="U89" s="38"/>
    </row>
    <row r="90" spans="1:21" ht="14.25" customHeight="1">
      <c r="A90" s="335" t="s">
        <v>1071</v>
      </c>
      <c r="B90" s="268"/>
      <c r="C90" s="42"/>
      <c r="D90" s="29"/>
      <c r="E90" s="28"/>
      <c r="F90" s="39"/>
      <c r="G90" s="36"/>
      <c r="H90" s="36"/>
      <c r="I90" s="36"/>
      <c r="J90" s="36"/>
      <c r="K90" s="412"/>
      <c r="L90" s="2"/>
      <c r="M90" s="1">
        <v>9</v>
      </c>
      <c r="N90" s="15">
        <f>A84</f>
        <v>44814</v>
      </c>
      <c r="O90" s="15" t="str">
        <f>IF(A86="","",A86)</f>
        <v>Luján</v>
      </c>
      <c r="P90" s="37" t="str">
        <f>A83</f>
        <v>Sat</v>
      </c>
      <c r="U90" s="38"/>
    </row>
    <row r="91" spans="1:21" ht="14.25" customHeight="1" thickBot="1">
      <c r="A91" s="336" t="s">
        <v>1067</v>
      </c>
      <c r="B91" s="277"/>
      <c r="C91" s="284" t="s">
        <v>1057</v>
      </c>
      <c r="D91" s="259"/>
      <c r="E91" s="260"/>
      <c r="F91" s="46"/>
      <c r="G91" s="261"/>
      <c r="H91" s="261"/>
      <c r="I91" s="261"/>
      <c r="J91" s="261"/>
      <c r="K91" s="413"/>
      <c r="L91" s="3"/>
      <c r="M91" s="1">
        <v>10</v>
      </c>
      <c r="N91" s="15">
        <f>A84</f>
        <v>44814</v>
      </c>
      <c r="O91" s="15" t="str">
        <f>IF(A86="","",A86)</f>
        <v>Luján</v>
      </c>
      <c r="P91" s="37" t="str">
        <f>A83</f>
        <v>Sat</v>
      </c>
      <c r="U91" s="38"/>
    </row>
    <row r="92" spans="1:21" s="239" customFormat="1" ht="14.25" customHeight="1">
      <c r="A92" s="330"/>
      <c r="B92" s="234"/>
      <c r="C92" s="262"/>
      <c r="D92" s="232" t="s">
        <v>40</v>
      </c>
      <c r="E92" s="41"/>
      <c r="F92" s="41"/>
      <c r="G92" s="263"/>
      <c r="H92" s="263"/>
      <c r="I92" s="263"/>
      <c r="J92" s="263"/>
      <c r="K92" s="411"/>
      <c r="L92" s="235"/>
      <c r="M92" s="236"/>
      <c r="N92" s="237"/>
      <c r="O92" s="237"/>
      <c r="P92" s="238"/>
      <c r="U92" s="240"/>
    </row>
    <row r="93" spans="1:21" ht="14.25" customHeight="1">
      <c r="A93" s="331" t="s">
        <v>942</v>
      </c>
      <c r="B93" s="268">
        <v>2</v>
      </c>
      <c r="C93" s="42">
        <v>0.37152777777777773</v>
      </c>
      <c r="D93" s="12" t="s">
        <v>843</v>
      </c>
      <c r="E93" s="28" t="s">
        <v>12</v>
      </c>
      <c r="F93" s="329" t="s">
        <v>1030</v>
      </c>
      <c r="G93" s="36">
        <v>610</v>
      </c>
      <c r="H93" s="36">
        <v>610</v>
      </c>
      <c r="I93" s="36"/>
      <c r="J93" s="36"/>
      <c r="K93" s="412">
        <v>0</v>
      </c>
      <c r="L93" s="2"/>
      <c r="M93" s="1">
        <v>2</v>
      </c>
      <c r="N93" s="15">
        <f>A94</f>
        <v>44817</v>
      </c>
      <c r="O93" s="15" t="str">
        <f>IF(A96="","",A96)</f>
        <v>Deluxe Icon</v>
      </c>
      <c r="P93" s="37" t="str">
        <f>A93</f>
        <v>Tue</v>
      </c>
      <c r="U93" s="38"/>
    </row>
    <row r="94" spans="1:21" ht="14.25" customHeight="1">
      <c r="A94" s="332">
        <v>44817</v>
      </c>
      <c r="B94" s="268"/>
      <c r="C94" s="42"/>
      <c r="D94" s="29" t="s">
        <v>846</v>
      </c>
      <c r="E94" s="39"/>
      <c r="F94" s="329" t="s">
        <v>1031</v>
      </c>
      <c r="G94" s="36"/>
      <c r="H94" s="36"/>
      <c r="I94" s="36"/>
      <c r="J94" s="36"/>
      <c r="K94" s="412"/>
      <c r="L94" s="2"/>
      <c r="M94" s="1">
        <v>3</v>
      </c>
      <c r="N94" s="15">
        <f>A94</f>
        <v>44817</v>
      </c>
      <c r="O94" s="15" t="str">
        <f>IF(A96="","",A96)</f>
        <v>Deluxe Icon</v>
      </c>
      <c r="P94" s="37" t="str">
        <f>A93</f>
        <v>Tue</v>
      </c>
      <c r="U94" s="38"/>
    </row>
    <row r="95" spans="1:21" ht="14.25" customHeight="1">
      <c r="A95" s="333">
        <v>90</v>
      </c>
      <c r="B95" s="268"/>
      <c r="C95" s="42"/>
      <c r="D95" s="29"/>
      <c r="E95" s="28"/>
      <c r="F95" s="341" t="s">
        <v>1091</v>
      </c>
      <c r="G95" s="36"/>
      <c r="H95" s="342"/>
      <c r="I95" s="36"/>
      <c r="J95" s="36"/>
      <c r="K95" s="412"/>
      <c r="L95" s="2"/>
      <c r="M95" s="1">
        <v>4</v>
      </c>
      <c r="N95" s="15">
        <f>A94</f>
        <v>44817</v>
      </c>
      <c r="O95" s="15" t="str">
        <f>IF(A96="","",A96)</f>
        <v>Deluxe Icon</v>
      </c>
      <c r="P95" s="37" t="str">
        <f>A93</f>
        <v>Tue</v>
      </c>
      <c r="U95" s="38"/>
    </row>
    <row r="96" spans="1:21" ht="14.25" customHeight="1">
      <c r="A96" s="334" t="s">
        <v>844</v>
      </c>
      <c r="B96" s="268"/>
      <c r="C96" s="43"/>
      <c r="D96" s="40"/>
      <c r="E96" s="39"/>
      <c r="F96" s="39"/>
      <c r="G96" s="342"/>
      <c r="H96" s="342"/>
      <c r="I96" s="36"/>
      <c r="J96" s="36"/>
      <c r="K96" s="412"/>
      <c r="L96" s="2"/>
      <c r="M96" s="1">
        <v>5</v>
      </c>
      <c r="N96" s="15">
        <f>A94</f>
        <v>44817</v>
      </c>
      <c r="O96" s="15" t="str">
        <f>IF(A96="","",A96)</f>
        <v>Deluxe Icon</v>
      </c>
      <c r="P96" s="37" t="str">
        <f>A93</f>
        <v>Tue</v>
      </c>
      <c r="U96" s="38"/>
    </row>
    <row r="97" spans="1:21" ht="14.25" customHeight="1">
      <c r="A97" s="335" t="s">
        <v>1079</v>
      </c>
      <c r="B97" s="268"/>
      <c r="C97" s="42"/>
      <c r="D97" s="29"/>
      <c r="E97" s="28"/>
      <c r="F97" s="39"/>
      <c r="G97" s="36"/>
      <c r="H97" s="36"/>
      <c r="I97" s="36"/>
      <c r="J97" s="36"/>
      <c r="K97" s="412"/>
      <c r="L97" s="2"/>
      <c r="M97" s="1">
        <v>6</v>
      </c>
      <c r="N97" s="15">
        <f>A94</f>
        <v>44817</v>
      </c>
      <c r="O97" s="15" t="str">
        <f>IF(A96="","",A96)</f>
        <v>Deluxe Icon</v>
      </c>
      <c r="P97" s="37" t="str">
        <f>A93</f>
        <v>Tue</v>
      </c>
      <c r="U97" s="38"/>
    </row>
    <row r="98" spans="1:21" ht="14.25" customHeight="1">
      <c r="A98" s="335" t="s">
        <v>1080</v>
      </c>
      <c r="B98" s="268"/>
      <c r="C98" s="42"/>
      <c r="D98" s="29" t="s">
        <v>845</v>
      </c>
      <c r="E98" s="28"/>
      <c r="F98" s="39"/>
      <c r="G98" s="36"/>
      <c r="H98" s="36"/>
      <c r="I98" s="36"/>
      <c r="J98" s="36"/>
      <c r="K98" s="412"/>
      <c r="L98" s="2"/>
      <c r="M98" s="1">
        <v>7</v>
      </c>
      <c r="N98" s="15">
        <f>A94</f>
        <v>44817</v>
      </c>
      <c r="O98" s="15" t="str">
        <f>IF(A96="","",A96)</f>
        <v>Deluxe Icon</v>
      </c>
      <c r="P98" s="37" t="str">
        <f>A93</f>
        <v>Tue</v>
      </c>
      <c r="U98" s="38"/>
    </row>
    <row r="99" spans="1:21" ht="14.25" customHeight="1">
      <c r="A99" s="335" t="s">
        <v>1081</v>
      </c>
      <c r="B99" s="268"/>
      <c r="C99" s="42"/>
      <c r="D99" s="29"/>
      <c r="E99" s="28"/>
      <c r="F99" s="39"/>
      <c r="G99" s="36"/>
      <c r="H99" s="36"/>
      <c r="I99" s="36"/>
      <c r="J99" s="36"/>
      <c r="K99" s="412"/>
      <c r="L99" s="2"/>
      <c r="M99" s="1">
        <v>8</v>
      </c>
      <c r="N99" s="15">
        <f>A94</f>
        <v>44817</v>
      </c>
      <c r="O99" s="15" t="str">
        <f>IF(A96="","",A96)</f>
        <v>Deluxe Icon</v>
      </c>
      <c r="P99" s="37" t="str">
        <f>A93</f>
        <v>Tue</v>
      </c>
      <c r="U99" s="38"/>
    </row>
    <row r="100" spans="1:21" ht="14.25" customHeight="1">
      <c r="A100" s="337"/>
      <c r="B100" s="268"/>
      <c r="C100" s="42"/>
      <c r="D100" s="29"/>
      <c r="E100" s="28"/>
      <c r="F100" s="39"/>
      <c r="G100" s="36"/>
      <c r="H100" s="36"/>
      <c r="I100" s="36"/>
      <c r="J100" s="36"/>
      <c r="K100" s="412"/>
      <c r="L100" s="2"/>
      <c r="M100" s="1">
        <v>9</v>
      </c>
      <c r="N100" s="15">
        <f>A94</f>
        <v>44817</v>
      </c>
      <c r="O100" s="15" t="str">
        <f>IF(A96="","",A96)</f>
        <v>Deluxe Icon</v>
      </c>
      <c r="P100" s="37" t="str">
        <f>A93</f>
        <v>Tue</v>
      </c>
      <c r="U100" s="38"/>
    </row>
    <row r="101" spans="1:21" ht="14.25" customHeight="1" thickBot="1">
      <c r="A101" s="336" t="s">
        <v>1090</v>
      </c>
      <c r="B101" s="277"/>
      <c r="C101" s="284" t="s">
        <v>1074</v>
      </c>
      <c r="D101" s="259"/>
      <c r="E101" s="260"/>
      <c r="F101" s="46"/>
      <c r="G101" s="261"/>
      <c r="H101" s="261"/>
      <c r="I101" s="261"/>
      <c r="J101" s="261"/>
      <c r="K101" s="413"/>
      <c r="L101" s="3"/>
      <c r="M101" s="1">
        <v>10</v>
      </c>
      <c r="N101" s="15">
        <f>A94</f>
        <v>44817</v>
      </c>
      <c r="O101" s="15" t="str">
        <f>IF(A96="","",A96)</f>
        <v>Deluxe Icon</v>
      </c>
      <c r="P101" s="37" t="str">
        <f>A93</f>
        <v>Tue</v>
      </c>
      <c r="U101" s="38"/>
    </row>
    <row r="102" spans="1:21" s="239" customFormat="1" ht="14.25" customHeight="1">
      <c r="A102" s="330"/>
      <c r="B102" s="234"/>
      <c r="C102" s="262"/>
      <c r="D102" s="328"/>
      <c r="E102" s="41"/>
      <c r="F102" s="41"/>
      <c r="G102" s="263"/>
      <c r="H102" s="263"/>
      <c r="I102" s="263"/>
      <c r="J102" s="263"/>
      <c r="K102" s="411"/>
      <c r="L102" s="235"/>
      <c r="M102" s="236"/>
      <c r="N102" s="237"/>
      <c r="O102" s="237"/>
      <c r="P102" s="238"/>
      <c r="U102" s="240"/>
    </row>
    <row r="103" spans="1:21" ht="14.25" customHeight="1">
      <c r="A103" s="331" t="s">
        <v>943</v>
      </c>
      <c r="B103" s="268">
        <v>1</v>
      </c>
      <c r="C103" s="42">
        <v>0.36458333333333331</v>
      </c>
      <c r="D103" s="12" t="s">
        <v>1076</v>
      </c>
      <c r="E103" s="28" t="s">
        <v>82</v>
      </c>
      <c r="F103" s="28"/>
      <c r="G103" s="36">
        <v>250</v>
      </c>
      <c r="H103" s="36">
        <v>250</v>
      </c>
      <c r="I103" s="36"/>
      <c r="J103" s="36"/>
      <c r="K103" s="412">
        <v>0</v>
      </c>
      <c r="L103" s="2"/>
      <c r="M103" s="1">
        <v>2</v>
      </c>
      <c r="N103" s="15">
        <f>A104</f>
        <v>44818</v>
      </c>
      <c r="O103" s="15" t="str">
        <f>IF(A106="","",A106)</f>
        <v>Luján</v>
      </c>
      <c r="P103" s="37" t="str">
        <f>A103</f>
        <v>Wed</v>
      </c>
      <c r="U103" s="38"/>
    </row>
    <row r="104" spans="1:21" ht="14.25" customHeight="1">
      <c r="A104" s="332">
        <v>44818</v>
      </c>
      <c r="B104" s="268"/>
      <c r="C104" s="42"/>
      <c r="D104" s="29"/>
      <c r="E104" s="39"/>
      <c r="F104" s="28"/>
      <c r="G104" s="36"/>
      <c r="H104" s="36"/>
      <c r="I104" s="36"/>
      <c r="J104" s="36"/>
      <c r="K104" s="412"/>
      <c r="L104" s="2"/>
      <c r="M104" s="1">
        <v>3</v>
      </c>
      <c r="N104" s="15">
        <f>A104</f>
        <v>44818</v>
      </c>
      <c r="O104" s="15" t="str">
        <f>IF(A106="","",A106)</f>
        <v>Luján</v>
      </c>
      <c r="P104" s="37" t="str">
        <f>A103</f>
        <v>Wed</v>
      </c>
      <c r="U104" s="38"/>
    </row>
    <row r="105" spans="1:21" ht="14.25" customHeight="1">
      <c r="A105" s="333">
        <v>91</v>
      </c>
      <c r="B105" s="268"/>
      <c r="C105" s="42"/>
      <c r="D105" s="29"/>
      <c r="E105" s="28"/>
      <c r="F105" s="28"/>
      <c r="G105" s="36"/>
      <c r="H105" s="342"/>
      <c r="I105" s="36"/>
      <c r="J105" s="36"/>
      <c r="K105" s="412"/>
      <c r="L105" s="2"/>
      <c r="M105" s="1">
        <v>4</v>
      </c>
      <c r="N105" s="15">
        <f>A104</f>
        <v>44818</v>
      </c>
      <c r="O105" s="15" t="str">
        <f>IF(A106="","",A106)</f>
        <v>Luján</v>
      </c>
      <c r="P105" s="37" t="str">
        <f>A103</f>
        <v>Wed</v>
      </c>
      <c r="U105" s="38"/>
    </row>
    <row r="106" spans="1:21" ht="14.25" customHeight="1">
      <c r="A106" s="334" t="s">
        <v>64</v>
      </c>
      <c r="B106" s="268"/>
      <c r="C106" s="43"/>
      <c r="D106" s="40"/>
      <c r="E106" s="39"/>
      <c r="F106" s="39"/>
      <c r="G106" s="342"/>
      <c r="H106" s="342"/>
      <c r="I106" s="36"/>
      <c r="J106" s="36"/>
      <c r="K106" s="412"/>
      <c r="L106" s="2"/>
      <c r="M106" s="1">
        <v>5</v>
      </c>
      <c r="N106" s="15">
        <f>A104</f>
        <v>44818</v>
      </c>
      <c r="O106" s="15" t="str">
        <f>IF(A106="","",A106)</f>
        <v>Luján</v>
      </c>
      <c r="P106" s="37" t="str">
        <f>A103</f>
        <v>Wed</v>
      </c>
      <c r="U106" s="38"/>
    </row>
    <row r="107" spans="1:21" ht="14.25" customHeight="1">
      <c r="A107" s="335" t="s">
        <v>1068</v>
      </c>
      <c r="B107" s="268"/>
      <c r="C107" s="42"/>
      <c r="D107" s="29"/>
      <c r="E107" s="28"/>
      <c r="F107" s="39"/>
      <c r="G107" s="36"/>
      <c r="H107" s="36"/>
      <c r="I107" s="36"/>
      <c r="J107" s="36"/>
      <c r="K107" s="412"/>
      <c r="L107" s="2"/>
      <c r="M107" s="1">
        <v>6</v>
      </c>
      <c r="N107" s="15">
        <f>A104</f>
        <v>44818</v>
      </c>
      <c r="O107" s="15" t="str">
        <f>IF(A106="","",A106)</f>
        <v>Luján</v>
      </c>
      <c r="P107" s="37" t="str">
        <f>A103</f>
        <v>Wed</v>
      </c>
      <c r="U107" s="38"/>
    </row>
    <row r="108" spans="1:21" ht="14.25" customHeight="1">
      <c r="A108" s="335" t="s">
        <v>1093</v>
      </c>
      <c r="B108" s="268"/>
      <c r="C108" s="42"/>
      <c r="D108" s="29"/>
      <c r="E108" s="28"/>
      <c r="F108" s="39"/>
      <c r="G108" s="36"/>
      <c r="H108" s="36"/>
      <c r="I108" s="36"/>
      <c r="J108" s="36"/>
      <c r="K108" s="412"/>
      <c r="L108" s="2"/>
      <c r="M108" s="1">
        <v>7</v>
      </c>
      <c r="N108" s="15">
        <f>A104</f>
        <v>44818</v>
      </c>
      <c r="O108" s="15" t="str">
        <f>IF(A106="","",A106)</f>
        <v>Luján</v>
      </c>
      <c r="P108" s="37" t="str">
        <f>A103</f>
        <v>Wed</v>
      </c>
      <c r="U108" s="38"/>
    </row>
    <row r="109" spans="1:21" ht="14.25" customHeight="1">
      <c r="A109" s="335" t="s">
        <v>1028</v>
      </c>
      <c r="B109" s="268"/>
      <c r="C109" s="42"/>
      <c r="D109" s="29"/>
      <c r="E109" s="28"/>
      <c r="F109" s="39"/>
      <c r="G109" s="36"/>
      <c r="H109" s="36"/>
      <c r="I109" s="36"/>
      <c r="J109" s="36"/>
      <c r="K109" s="412"/>
      <c r="L109" s="2"/>
      <c r="M109" s="1">
        <v>8</v>
      </c>
      <c r="N109" s="15">
        <f>A104</f>
        <v>44818</v>
      </c>
      <c r="O109" s="15" t="str">
        <f>IF(A106="","",A106)</f>
        <v>Luján</v>
      </c>
      <c r="P109" s="37" t="str">
        <f>A103</f>
        <v>Wed</v>
      </c>
      <c r="U109" s="38"/>
    </row>
    <row r="110" spans="1:21" ht="14.25" customHeight="1">
      <c r="A110" s="335" t="s">
        <v>1094</v>
      </c>
      <c r="B110" s="268"/>
      <c r="C110" s="42"/>
      <c r="D110" s="29"/>
      <c r="E110" s="28"/>
      <c r="F110" s="39"/>
      <c r="G110" s="36"/>
      <c r="H110" s="36"/>
      <c r="I110" s="36"/>
      <c r="J110" s="36"/>
      <c r="K110" s="412"/>
      <c r="L110" s="2"/>
      <c r="M110" s="1">
        <v>9</v>
      </c>
      <c r="N110" s="15">
        <f>A104</f>
        <v>44818</v>
      </c>
      <c r="O110" s="15" t="str">
        <f>IF(A106="","",A106)</f>
        <v>Luján</v>
      </c>
      <c r="P110" s="37" t="str">
        <f>A103</f>
        <v>Wed</v>
      </c>
      <c r="U110" s="38"/>
    </row>
    <row r="111" spans="1:21" ht="14.25" customHeight="1" thickBot="1">
      <c r="A111" s="336" t="s">
        <v>1092</v>
      </c>
      <c r="B111" s="277"/>
      <c r="C111" s="284" t="s">
        <v>1059</v>
      </c>
      <c r="D111" s="259"/>
      <c r="E111" s="260"/>
      <c r="F111" s="46"/>
      <c r="G111" s="261"/>
      <c r="H111" s="261"/>
      <c r="I111" s="261"/>
      <c r="J111" s="261"/>
      <c r="K111" s="413"/>
      <c r="L111" s="3"/>
      <c r="M111" s="1">
        <v>10</v>
      </c>
      <c r="N111" s="15">
        <f>A104</f>
        <v>44818</v>
      </c>
      <c r="O111" s="15" t="str">
        <f>IF(A106="","",A106)</f>
        <v>Luján</v>
      </c>
      <c r="P111" s="37" t="str">
        <f>A103</f>
        <v>Wed</v>
      </c>
      <c r="U111" s="38"/>
    </row>
    <row r="112" spans="1:21" s="239" customFormat="1" ht="14.25" customHeight="1">
      <c r="A112" s="330"/>
      <c r="B112" s="234"/>
      <c r="C112" s="262"/>
      <c r="D112" s="232"/>
      <c r="E112" s="41"/>
      <c r="F112" s="41"/>
      <c r="G112" s="263"/>
      <c r="H112" s="263"/>
      <c r="I112" s="263"/>
      <c r="J112" s="263"/>
      <c r="K112" s="411"/>
      <c r="L112" s="235"/>
      <c r="M112" s="236"/>
      <c r="N112" s="237"/>
      <c r="O112" s="237"/>
      <c r="P112" s="238"/>
      <c r="U112" s="240"/>
    </row>
    <row r="113" spans="1:21" ht="14.25" customHeight="1">
      <c r="A113" s="331" t="s">
        <v>943</v>
      </c>
      <c r="B113" s="268">
        <v>2</v>
      </c>
      <c r="C113" s="42">
        <v>0.35069444444444442</v>
      </c>
      <c r="D113" s="12" t="s">
        <v>1107</v>
      </c>
      <c r="E113" s="28" t="s">
        <v>1122</v>
      </c>
      <c r="F113" s="329" t="s">
        <v>1129</v>
      </c>
      <c r="G113" s="36" t="s">
        <v>1125</v>
      </c>
      <c r="H113" s="36"/>
      <c r="I113" s="36" t="s">
        <v>1126</v>
      </c>
      <c r="J113" s="36"/>
      <c r="K113" s="412">
        <v>0</v>
      </c>
      <c r="L113" s="2"/>
      <c r="M113" s="1">
        <v>2</v>
      </c>
      <c r="N113" s="15">
        <f>A114</f>
        <v>44825</v>
      </c>
      <c r="O113" s="15" t="str">
        <f>IF(A116="","",A116)</f>
        <v>Uco</v>
      </c>
      <c r="P113" s="37" t="str">
        <f>A113</f>
        <v>Wed</v>
      </c>
      <c r="U113" s="38"/>
    </row>
    <row r="114" spans="1:21" ht="14.25" customHeight="1">
      <c r="A114" s="332">
        <v>44825</v>
      </c>
      <c r="B114" s="268"/>
      <c r="C114" s="42"/>
      <c r="D114" s="29" t="s">
        <v>1103</v>
      </c>
      <c r="E114" s="28" t="s">
        <v>1110</v>
      </c>
      <c r="F114" s="329" t="s">
        <v>1109</v>
      </c>
      <c r="G114" s="342"/>
      <c r="H114" s="342"/>
      <c r="I114" s="36"/>
      <c r="J114" s="36"/>
      <c r="K114" s="412"/>
      <c r="L114" s="2"/>
      <c r="M114" s="1">
        <v>3</v>
      </c>
      <c r="N114" s="15">
        <f>A114</f>
        <v>44825</v>
      </c>
      <c r="O114" s="15" t="str">
        <f>IF(A116="","",A116)</f>
        <v>Uco</v>
      </c>
      <c r="P114" s="37" t="str">
        <f>A113</f>
        <v>Wed</v>
      </c>
      <c r="U114" s="38"/>
    </row>
    <row r="115" spans="1:21" ht="14.25" customHeight="1">
      <c r="A115" s="333">
        <v>92</v>
      </c>
      <c r="B115" s="268"/>
      <c r="C115" s="42"/>
      <c r="D115" s="29"/>
      <c r="E115" s="28"/>
      <c r="F115" s="41" t="s">
        <v>1144</v>
      </c>
      <c r="G115" s="36"/>
      <c r="H115" s="342"/>
      <c r="I115" s="36"/>
      <c r="J115" s="36"/>
      <c r="K115" s="412"/>
      <c r="L115" s="2"/>
      <c r="M115" s="1">
        <v>4</v>
      </c>
      <c r="N115" s="15">
        <f>A114</f>
        <v>44825</v>
      </c>
      <c r="O115" s="15" t="str">
        <f>IF(A116="","",A116)</f>
        <v>Uco</v>
      </c>
      <c r="P115" s="37" t="str">
        <f>A113</f>
        <v>Wed</v>
      </c>
      <c r="U115" s="38"/>
    </row>
    <row r="116" spans="1:21" ht="14.25" customHeight="1">
      <c r="A116" s="334" t="s">
        <v>848</v>
      </c>
      <c r="B116" s="268"/>
      <c r="C116" s="43"/>
      <c r="D116" s="40"/>
      <c r="E116" s="39"/>
      <c r="F116" s="329" t="s">
        <v>1134</v>
      </c>
      <c r="G116" s="342"/>
      <c r="H116" s="342"/>
      <c r="I116" s="36"/>
      <c r="J116" s="36"/>
      <c r="K116" s="412"/>
      <c r="L116" s="2"/>
      <c r="M116" s="1">
        <v>5</v>
      </c>
      <c r="N116" s="15">
        <f>A114</f>
        <v>44825</v>
      </c>
      <c r="O116" s="15" t="str">
        <f>IF(A116="","",A116)</f>
        <v>Uco</v>
      </c>
      <c r="P116" s="37" t="str">
        <f>A113</f>
        <v>Wed</v>
      </c>
      <c r="U116" s="38"/>
    </row>
    <row r="117" spans="1:21" ht="14.25" customHeight="1">
      <c r="A117" s="335" t="s">
        <v>1127</v>
      </c>
      <c r="B117" s="268"/>
      <c r="C117" s="42"/>
      <c r="D117" s="29"/>
      <c r="E117" s="28"/>
      <c r="F117" s="341" t="s">
        <v>1133</v>
      </c>
      <c r="G117" s="36"/>
      <c r="H117" s="36"/>
      <c r="I117" s="36"/>
      <c r="J117" s="36"/>
      <c r="K117" s="412"/>
      <c r="L117" s="2"/>
      <c r="M117" s="1">
        <v>6</v>
      </c>
      <c r="N117" s="15">
        <f>A114</f>
        <v>44825</v>
      </c>
      <c r="O117" s="15" t="str">
        <f>IF(A116="","",A116)</f>
        <v>Uco</v>
      </c>
      <c r="P117" s="37" t="str">
        <f>A113</f>
        <v>Wed</v>
      </c>
      <c r="U117" s="38"/>
    </row>
    <row r="118" spans="1:21" ht="14.25" customHeight="1">
      <c r="A118" s="335" t="s">
        <v>1128</v>
      </c>
      <c r="B118" s="268"/>
      <c r="C118" s="42"/>
      <c r="D118" s="29"/>
      <c r="E118" s="28"/>
      <c r="F118" s="39"/>
      <c r="G118" s="36"/>
      <c r="H118" s="36"/>
      <c r="I118" s="36"/>
      <c r="J118" s="36"/>
      <c r="K118" s="412"/>
      <c r="L118" s="2"/>
      <c r="M118" s="1">
        <v>7</v>
      </c>
      <c r="N118" s="15">
        <f>A114</f>
        <v>44825</v>
      </c>
      <c r="O118" s="15" t="str">
        <f>IF(A116="","",A116)</f>
        <v>Uco</v>
      </c>
      <c r="P118" s="37" t="str">
        <f>A113</f>
        <v>Wed</v>
      </c>
      <c r="U118" s="38"/>
    </row>
    <row r="119" spans="1:21" ht="14.25" customHeight="1">
      <c r="A119" s="335" t="s">
        <v>1130</v>
      </c>
      <c r="B119" s="268"/>
      <c r="C119" s="42"/>
      <c r="D119" s="29"/>
      <c r="E119" s="28"/>
      <c r="F119" s="39"/>
      <c r="G119" s="36"/>
      <c r="H119" s="36"/>
      <c r="I119" s="36"/>
      <c r="J119" s="36"/>
      <c r="K119" s="412"/>
      <c r="L119" s="2"/>
      <c r="M119" s="1">
        <v>8</v>
      </c>
      <c r="N119" s="15">
        <f>A114</f>
        <v>44825</v>
      </c>
      <c r="O119" s="15" t="str">
        <f>IF(A116="","",A116)</f>
        <v>Uco</v>
      </c>
      <c r="P119" s="37" t="str">
        <f>A113</f>
        <v>Wed</v>
      </c>
      <c r="U119" s="38"/>
    </row>
    <row r="120" spans="1:21" ht="14.25" customHeight="1">
      <c r="A120" s="337"/>
      <c r="B120" s="268"/>
      <c r="C120" s="42"/>
      <c r="D120" s="29"/>
      <c r="E120" s="28"/>
      <c r="F120" s="39"/>
      <c r="G120" s="36"/>
      <c r="H120" s="36"/>
      <c r="I120" s="36"/>
      <c r="J120" s="36"/>
      <c r="K120" s="412"/>
      <c r="L120" s="2"/>
      <c r="M120" s="1">
        <v>9</v>
      </c>
      <c r="N120" s="15">
        <f>A114</f>
        <v>44825</v>
      </c>
      <c r="O120" s="15" t="str">
        <f>IF(A116="","",A116)</f>
        <v>Uco</v>
      </c>
      <c r="P120" s="37" t="str">
        <f>A113</f>
        <v>Wed</v>
      </c>
      <c r="U120" s="38"/>
    </row>
    <row r="121" spans="1:21" ht="14.25" customHeight="1" thickBot="1">
      <c r="A121" s="336" t="s">
        <v>1124</v>
      </c>
      <c r="B121" s="277"/>
      <c r="C121" s="284" t="s">
        <v>1106</v>
      </c>
      <c r="D121" s="259"/>
      <c r="E121" s="260"/>
      <c r="F121" s="46"/>
      <c r="G121" s="261"/>
      <c r="H121" s="261"/>
      <c r="I121" s="261"/>
      <c r="J121" s="261"/>
      <c r="K121" s="413"/>
      <c r="L121" s="3"/>
      <c r="M121" s="1">
        <v>10</v>
      </c>
      <c r="N121" s="15">
        <f>A114</f>
        <v>44825</v>
      </c>
      <c r="O121" s="15" t="str">
        <f>IF(A116="","",A116)</f>
        <v>Uco</v>
      </c>
      <c r="P121" s="37" t="str">
        <f>A113</f>
        <v>Wed</v>
      </c>
      <c r="U121" s="38"/>
    </row>
    <row r="122" spans="1:21" s="239" customFormat="1" ht="14.25" customHeight="1">
      <c r="A122" s="330"/>
      <c r="B122" s="234"/>
      <c r="C122" s="262"/>
      <c r="D122" s="232"/>
      <c r="E122" s="41"/>
      <c r="F122" s="41"/>
      <c r="G122" s="263"/>
      <c r="H122" s="263"/>
      <c r="I122" s="263"/>
      <c r="J122" s="263"/>
      <c r="K122" s="411"/>
      <c r="L122" s="235"/>
      <c r="M122" s="236"/>
      <c r="N122" s="237"/>
      <c r="O122" s="237"/>
      <c r="P122" s="238"/>
      <c r="U122" s="240"/>
    </row>
    <row r="123" spans="1:21" ht="14.25" customHeight="1">
      <c r="A123" s="331" t="s">
        <v>944</v>
      </c>
      <c r="B123" s="268">
        <v>3</v>
      </c>
      <c r="C123" s="42">
        <v>0.375</v>
      </c>
      <c r="D123" s="12" t="s">
        <v>1095</v>
      </c>
      <c r="E123" s="28" t="s">
        <v>1096</v>
      </c>
      <c r="F123" s="329" t="s">
        <v>1131</v>
      </c>
      <c r="G123" s="36">
        <v>525</v>
      </c>
      <c r="H123" s="36"/>
      <c r="I123" s="36" t="s">
        <v>1132</v>
      </c>
      <c r="J123" s="36"/>
      <c r="K123" s="412">
        <v>0</v>
      </c>
      <c r="L123" s="2"/>
      <c r="M123" s="1">
        <v>2</v>
      </c>
      <c r="N123" s="15">
        <f>A124</f>
        <v>44826</v>
      </c>
      <c r="O123" s="15" t="str">
        <f>IF(A126="","",A126)</f>
        <v>Luján</v>
      </c>
      <c r="P123" s="37" t="str">
        <f>A123</f>
        <v>Thu</v>
      </c>
      <c r="U123" s="38"/>
    </row>
    <row r="124" spans="1:21" ht="14.25" customHeight="1">
      <c r="A124" s="332">
        <v>44826</v>
      </c>
      <c r="B124" s="268"/>
      <c r="C124" s="42"/>
      <c r="D124" s="29" t="s">
        <v>846</v>
      </c>
      <c r="E124" s="28"/>
      <c r="F124" s="41"/>
      <c r="G124" s="36"/>
      <c r="H124" s="36"/>
      <c r="I124" s="36"/>
      <c r="J124" s="36"/>
      <c r="K124" s="412"/>
      <c r="L124" s="2"/>
      <c r="M124" s="1">
        <v>3</v>
      </c>
      <c r="N124" s="15">
        <f>A124</f>
        <v>44826</v>
      </c>
      <c r="O124" s="15" t="str">
        <f>IF(A126="","",A126)</f>
        <v>Luján</v>
      </c>
      <c r="P124" s="37" t="str">
        <f>A123</f>
        <v>Thu</v>
      </c>
      <c r="U124" s="38"/>
    </row>
    <row r="125" spans="1:21" ht="14.25" customHeight="1">
      <c r="A125" s="333">
        <v>93</v>
      </c>
      <c r="B125" s="268"/>
      <c r="C125" s="42"/>
      <c r="D125" s="29" t="s">
        <v>846</v>
      </c>
      <c r="E125" s="28"/>
      <c r="F125" s="41"/>
      <c r="G125" s="36"/>
      <c r="H125" s="36"/>
      <c r="I125" s="36"/>
      <c r="J125" s="36"/>
      <c r="K125" s="412"/>
      <c r="L125" s="2"/>
      <c r="M125" s="1">
        <v>4</v>
      </c>
      <c r="N125" s="15">
        <f>A124</f>
        <v>44826</v>
      </c>
      <c r="O125" s="15" t="str">
        <f>IF(A126="","",A126)</f>
        <v>Luján</v>
      </c>
      <c r="P125" s="37" t="str">
        <f>A123</f>
        <v>Thu</v>
      </c>
      <c r="U125" s="38"/>
    </row>
    <row r="126" spans="1:21" ht="14.25" customHeight="1">
      <c r="A126" s="334" t="s">
        <v>64</v>
      </c>
      <c r="B126" s="268"/>
      <c r="C126" s="43"/>
      <c r="D126" s="40"/>
      <c r="E126" s="39"/>
      <c r="F126" s="39"/>
      <c r="G126" s="342"/>
      <c r="H126" s="342"/>
      <c r="I126" s="36"/>
      <c r="J126" s="36"/>
      <c r="K126" s="412"/>
      <c r="L126" s="2"/>
      <c r="M126" s="1">
        <v>5</v>
      </c>
      <c r="N126" s="15">
        <f>A124</f>
        <v>44826</v>
      </c>
      <c r="O126" s="15" t="str">
        <f>IF(A126="","",A126)</f>
        <v>Luján</v>
      </c>
      <c r="P126" s="37" t="str">
        <f>A123</f>
        <v>Thu</v>
      </c>
      <c r="U126" s="38"/>
    </row>
    <row r="127" spans="1:21" ht="14.25" customHeight="1">
      <c r="A127" s="335" t="s">
        <v>1143</v>
      </c>
      <c r="B127" s="268"/>
      <c r="C127" s="42"/>
      <c r="D127" s="29"/>
      <c r="E127" s="28"/>
      <c r="F127" s="39"/>
      <c r="G127" s="36"/>
      <c r="H127" s="36"/>
      <c r="I127" s="36"/>
      <c r="J127" s="36"/>
      <c r="K127" s="412"/>
      <c r="L127" s="2"/>
      <c r="M127" s="1">
        <v>6</v>
      </c>
      <c r="N127" s="15">
        <f>A124</f>
        <v>44826</v>
      </c>
      <c r="O127" s="15" t="str">
        <f>IF(A126="","",A126)</f>
        <v>Luján</v>
      </c>
      <c r="P127" s="37" t="str">
        <f>A123</f>
        <v>Thu</v>
      </c>
      <c r="U127" s="38"/>
    </row>
    <row r="128" spans="1:21" ht="14.25" customHeight="1">
      <c r="A128" s="335" t="s">
        <v>1005</v>
      </c>
      <c r="B128" s="268"/>
      <c r="C128" s="42"/>
      <c r="D128" s="29"/>
      <c r="E128" s="28"/>
      <c r="F128" s="39"/>
      <c r="G128" s="36"/>
      <c r="H128" s="36"/>
      <c r="I128" s="36"/>
      <c r="J128" s="36"/>
      <c r="K128" s="412"/>
      <c r="L128" s="2"/>
      <c r="M128" s="1">
        <v>7</v>
      </c>
      <c r="N128" s="15">
        <f>A124</f>
        <v>44826</v>
      </c>
      <c r="O128" s="15" t="str">
        <f>IF(A126="","",A126)</f>
        <v>Luján</v>
      </c>
      <c r="P128" s="37" t="str">
        <f>A123</f>
        <v>Thu</v>
      </c>
      <c r="U128" s="38"/>
    </row>
    <row r="129" spans="1:21" ht="14.25" customHeight="1">
      <c r="A129" s="335" t="s">
        <v>1028</v>
      </c>
      <c r="B129" s="268"/>
      <c r="C129" s="42"/>
      <c r="D129" s="29"/>
      <c r="E129" s="28"/>
      <c r="F129" s="39"/>
      <c r="G129" s="36"/>
      <c r="H129" s="36"/>
      <c r="I129" s="36"/>
      <c r="J129" s="36"/>
      <c r="K129" s="412"/>
      <c r="L129" s="2"/>
      <c r="M129" s="1">
        <v>8</v>
      </c>
      <c r="N129" s="15">
        <f>A124</f>
        <v>44826</v>
      </c>
      <c r="O129" s="15" t="str">
        <f>IF(A126="","",A126)</f>
        <v>Luján</v>
      </c>
      <c r="P129" s="37" t="str">
        <f>A123</f>
        <v>Thu</v>
      </c>
      <c r="U129" s="38"/>
    </row>
    <row r="130" spans="1:21" ht="14.25" customHeight="1">
      <c r="A130" s="335" t="s">
        <v>1029</v>
      </c>
      <c r="B130" s="268"/>
      <c r="C130" s="42"/>
      <c r="D130" s="232" t="s">
        <v>1014</v>
      </c>
      <c r="E130" s="28"/>
      <c r="F130" s="39"/>
      <c r="G130" s="36"/>
      <c r="H130" s="36"/>
      <c r="I130" s="36"/>
      <c r="J130" s="36"/>
      <c r="K130" s="412"/>
      <c r="L130" s="2"/>
      <c r="M130" s="1">
        <v>9</v>
      </c>
      <c r="N130" s="15">
        <f>A124</f>
        <v>44826</v>
      </c>
      <c r="O130" s="15" t="str">
        <f>IF(A126="","",A126)</f>
        <v>Luján</v>
      </c>
      <c r="P130" s="37" t="str">
        <f>A123</f>
        <v>Thu</v>
      </c>
      <c r="U130" s="38"/>
    </row>
    <row r="131" spans="1:21" ht="14.25" customHeight="1" thickBot="1">
      <c r="A131" s="336" t="s">
        <v>1135</v>
      </c>
      <c r="B131" s="277"/>
      <c r="C131" s="284"/>
      <c r="D131" s="259"/>
      <c r="E131" s="260"/>
      <c r="F131" s="46"/>
      <c r="G131" s="261"/>
      <c r="H131" s="261"/>
      <c r="I131" s="261"/>
      <c r="J131" s="261"/>
      <c r="K131" s="413"/>
      <c r="L131" s="3"/>
      <c r="M131" s="1">
        <v>10</v>
      </c>
      <c r="N131" s="15">
        <f>A124</f>
        <v>44826</v>
      </c>
      <c r="O131" s="15" t="str">
        <f>IF(A126="","",A126)</f>
        <v>Luján</v>
      </c>
      <c r="P131" s="37" t="str">
        <f>A123</f>
        <v>Thu</v>
      </c>
      <c r="U131" s="38"/>
    </row>
    <row r="132" spans="1:21" s="239" customFormat="1" ht="14.25" customHeight="1">
      <c r="A132" s="330"/>
      <c r="B132" s="234"/>
      <c r="C132" s="262"/>
      <c r="D132" s="328"/>
      <c r="E132" s="41"/>
      <c r="F132" s="41"/>
      <c r="G132" s="263"/>
      <c r="H132" s="263"/>
      <c r="I132" s="263"/>
      <c r="J132" s="263"/>
      <c r="K132" s="411"/>
      <c r="L132" s="235"/>
      <c r="M132" s="236"/>
      <c r="N132" s="237"/>
      <c r="O132" s="237"/>
      <c r="P132" s="238"/>
      <c r="U132" s="240"/>
    </row>
    <row r="133" spans="1:21" ht="14.25" customHeight="1">
      <c r="A133" s="331" t="s">
        <v>942</v>
      </c>
      <c r="B133" s="268">
        <v>3</v>
      </c>
      <c r="C133" s="42">
        <v>0.36458333333333331</v>
      </c>
      <c r="D133" s="12" t="s">
        <v>1083</v>
      </c>
      <c r="E133" s="12" t="s">
        <v>1088</v>
      </c>
      <c r="F133" s="329" t="s">
        <v>1087</v>
      </c>
      <c r="G133" s="36">
        <v>525</v>
      </c>
      <c r="H133" s="36" t="s">
        <v>1132</v>
      </c>
      <c r="I133" s="36"/>
      <c r="J133" s="36"/>
      <c r="K133" s="412">
        <v>0</v>
      </c>
      <c r="L133" s="2"/>
      <c r="M133" s="1">
        <v>2</v>
      </c>
      <c r="N133" s="15">
        <f>A134</f>
        <v>44831</v>
      </c>
      <c r="O133" s="15" t="str">
        <f>IF(A136="","",A136)</f>
        <v>Luján</v>
      </c>
      <c r="P133" s="37" t="str">
        <f>A133</f>
        <v>Tue</v>
      </c>
      <c r="U133" s="38"/>
    </row>
    <row r="134" spans="1:21" ht="14.25" customHeight="1">
      <c r="A134" s="332">
        <v>44831</v>
      </c>
      <c r="B134" s="268"/>
      <c r="C134" s="42"/>
      <c r="D134" s="29" t="s">
        <v>955</v>
      </c>
      <c r="E134" s="343" t="s">
        <v>1089</v>
      </c>
      <c r="F134" s="329" t="s">
        <v>1085</v>
      </c>
      <c r="G134" s="342"/>
      <c r="H134" s="342"/>
      <c r="I134" s="36"/>
      <c r="J134" s="36"/>
      <c r="K134" s="412"/>
      <c r="L134" s="2"/>
      <c r="M134" s="1">
        <v>3</v>
      </c>
      <c r="N134" s="15">
        <f>A134</f>
        <v>44831</v>
      </c>
      <c r="O134" s="15" t="str">
        <f>IF(A136="","",A136)</f>
        <v>Luján</v>
      </c>
      <c r="P134" s="37" t="str">
        <f>A133</f>
        <v>Tue</v>
      </c>
      <c r="U134" s="38"/>
    </row>
    <row r="135" spans="1:21" ht="14.25" customHeight="1">
      <c r="A135" s="333">
        <v>94</v>
      </c>
      <c r="B135" s="268"/>
      <c r="C135" s="42"/>
      <c r="D135" s="29" t="s">
        <v>1084</v>
      </c>
      <c r="E135" s="28"/>
      <c r="F135" s="329" t="s">
        <v>1086</v>
      </c>
      <c r="G135" s="36"/>
      <c r="H135" s="342"/>
      <c r="I135" s="36"/>
      <c r="J135" s="36"/>
      <c r="K135" s="412"/>
      <c r="L135" s="2"/>
      <c r="M135" s="1">
        <v>4</v>
      </c>
      <c r="N135" s="15">
        <f>A134</f>
        <v>44831</v>
      </c>
      <c r="O135" s="15" t="str">
        <f>IF(A136="","",A136)</f>
        <v>Luján</v>
      </c>
      <c r="P135" s="37" t="str">
        <f>A133</f>
        <v>Tue</v>
      </c>
      <c r="U135" s="38"/>
    </row>
    <row r="136" spans="1:21" ht="14.25" customHeight="1">
      <c r="A136" s="334" t="s">
        <v>64</v>
      </c>
      <c r="B136" s="268"/>
      <c r="C136" s="43" t="s">
        <v>40</v>
      </c>
      <c r="D136" s="241"/>
      <c r="E136" s="39"/>
      <c r="F136" s="329" t="s">
        <v>1185</v>
      </c>
      <c r="G136" s="342"/>
      <c r="H136" s="342"/>
      <c r="I136" s="36"/>
      <c r="J136" s="36"/>
      <c r="K136" s="412"/>
      <c r="L136" s="2"/>
      <c r="M136" s="1">
        <v>5</v>
      </c>
      <c r="N136" s="15">
        <f>A134</f>
        <v>44831</v>
      </c>
      <c r="O136" s="15" t="str">
        <f>IF(A136="","",A136)</f>
        <v>Luján</v>
      </c>
      <c r="P136" s="37" t="str">
        <f>A133</f>
        <v>Tue</v>
      </c>
      <c r="U136" s="38"/>
    </row>
    <row r="137" spans="1:21" ht="14.25" customHeight="1">
      <c r="A137" s="335" t="s">
        <v>1068</v>
      </c>
      <c r="B137" s="268"/>
      <c r="C137" s="42"/>
      <c r="D137" s="40"/>
      <c r="E137" s="39"/>
      <c r="F137" s="41"/>
      <c r="G137" s="342"/>
      <c r="H137" s="342"/>
      <c r="I137" s="36"/>
      <c r="J137" s="36"/>
      <c r="K137" s="412"/>
      <c r="L137" s="2"/>
      <c r="M137" s="1">
        <v>6</v>
      </c>
      <c r="N137" s="15">
        <f>A134</f>
        <v>44831</v>
      </c>
      <c r="O137" s="15" t="str">
        <f>IF(A136="","",A136)</f>
        <v>Luján</v>
      </c>
      <c r="P137" s="37" t="str">
        <f>A133</f>
        <v>Tue</v>
      </c>
      <c r="U137" s="38"/>
    </row>
    <row r="138" spans="1:21" ht="14.25" customHeight="1">
      <c r="A138" s="335" t="s">
        <v>1093</v>
      </c>
      <c r="B138" s="268"/>
      <c r="C138" s="42"/>
      <c r="D138" s="29"/>
      <c r="E138" s="28"/>
      <c r="F138" s="41"/>
      <c r="G138" s="36"/>
      <c r="H138" s="342"/>
      <c r="I138" s="36"/>
      <c r="J138" s="36"/>
      <c r="K138" s="412"/>
      <c r="L138" s="2"/>
      <c r="M138" s="1">
        <v>7</v>
      </c>
      <c r="N138" s="15">
        <f>A134</f>
        <v>44831</v>
      </c>
      <c r="O138" s="15" t="str">
        <f>IF(A136="","",A136)</f>
        <v>Luján</v>
      </c>
      <c r="P138" s="37" t="str">
        <f>A133</f>
        <v>Tue</v>
      </c>
      <c r="U138" s="38"/>
    </row>
    <row r="139" spans="1:21" ht="14.25" customHeight="1">
      <c r="A139" s="340" t="s">
        <v>1151</v>
      </c>
      <c r="B139" s="268"/>
      <c r="C139" s="42"/>
      <c r="D139" s="29"/>
      <c r="E139" s="28"/>
      <c r="F139" s="39"/>
      <c r="G139" s="36"/>
      <c r="H139" s="36"/>
      <c r="I139" s="36"/>
      <c r="J139" s="36"/>
      <c r="K139" s="412"/>
      <c r="L139" s="2"/>
      <c r="M139" s="1">
        <v>8</v>
      </c>
      <c r="N139" s="15">
        <f>A134</f>
        <v>44831</v>
      </c>
      <c r="O139" s="15" t="str">
        <f>IF(A136="","",A136)</f>
        <v>Luján</v>
      </c>
      <c r="P139" s="37" t="str">
        <f>A133</f>
        <v>Tue</v>
      </c>
      <c r="U139" s="38"/>
    </row>
    <row r="140" spans="1:21" ht="14.25" customHeight="1">
      <c r="A140" s="335" t="s">
        <v>1152</v>
      </c>
      <c r="B140" s="268"/>
      <c r="C140" s="42"/>
      <c r="D140" s="29"/>
      <c r="E140" s="28"/>
      <c r="F140" s="39"/>
      <c r="G140" s="36"/>
      <c r="H140" s="36"/>
      <c r="I140" s="36"/>
      <c r="J140" s="36"/>
      <c r="K140" s="412"/>
      <c r="L140" s="2"/>
      <c r="M140" s="1">
        <v>9</v>
      </c>
      <c r="N140" s="15">
        <f>A134</f>
        <v>44831</v>
      </c>
      <c r="O140" s="15" t="str">
        <f>IF(A136="","",A136)</f>
        <v>Luján</v>
      </c>
      <c r="P140" s="37" t="str">
        <f>A133</f>
        <v>Tue</v>
      </c>
      <c r="U140" s="38"/>
    </row>
    <row r="141" spans="1:21" ht="14.25" customHeight="1" thickBot="1">
      <c r="A141" s="336" t="s">
        <v>1150</v>
      </c>
      <c r="B141" s="277"/>
      <c r="C141" s="284" t="s">
        <v>1138</v>
      </c>
      <c r="D141" s="259"/>
      <c r="E141" s="260"/>
      <c r="F141" s="46"/>
      <c r="G141" s="261"/>
      <c r="H141" s="261"/>
      <c r="I141" s="261"/>
      <c r="J141" s="261"/>
      <c r="K141" s="413"/>
      <c r="L141" s="3"/>
      <c r="M141" s="1">
        <v>10</v>
      </c>
      <c r="N141" s="15">
        <f>A134</f>
        <v>44831</v>
      </c>
      <c r="O141" s="15" t="str">
        <f>IF(A136="","",A136)</f>
        <v>Luján</v>
      </c>
      <c r="P141" s="37" t="str">
        <f>A133</f>
        <v>Tue</v>
      </c>
      <c r="U141" s="38"/>
    </row>
    <row r="142" spans="1:21" s="239" customFormat="1" ht="14.25" customHeight="1">
      <c r="A142" s="330"/>
      <c r="B142" s="234"/>
      <c r="C142" s="262"/>
      <c r="D142" s="232"/>
      <c r="E142" s="41"/>
      <c r="F142" s="41"/>
      <c r="G142" s="263"/>
      <c r="H142" s="263"/>
      <c r="I142" s="263"/>
      <c r="J142" s="263"/>
      <c r="K142" s="411"/>
      <c r="L142" s="235"/>
      <c r="M142" s="236"/>
      <c r="N142" s="237"/>
      <c r="O142" s="237"/>
      <c r="P142" s="238"/>
      <c r="U142" s="240"/>
    </row>
    <row r="143" spans="1:21" ht="14.25" customHeight="1">
      <c r="A143" s="331" t="s">
        <v>941</v>
      </c>
      <c r="B143" s="268">
        <v>2</v>
      </c>
      <c r="C143" s="42">
        <v>0.36458333333333331</v>
      </c>
      <c r="D143" s="12" t="s">
        <v>889</v>
      </c>
      <c r="E143" s="28" t="s">
        <v>873</v>
      </c>
      <c r="F143" s="329" t="s">
        <v>1175</v>
      </c>
      <c r="G143" s="36">
        <v>920</v>
      </c>
      <c r="H143" s="36">
        <v>920</v>
      </c>
      <c r="I143" s="36"/>
      <c r="J143" s="36"/>
      <c r="K143" s="412">
        <v>0</v>
      </c>
      <c r="L143" s="2"/>
      <c r="M143" s="1">
        <v>2</v>
      </c>
      <c r="N143" s="15">
        <f>A144</f>
        <v>44837</v>
      </c>
      <c r="O143" s="15" t="str">
        <f>IF(A146="","",A146)</f>
        <v>Deluxe</v>
      </c>
      <c r="P143" s="37" t="str">
        <f>A143</f>
        <v>Mon</v>
      </c>
      <c r="U143" s="38"/>
    </row>
    <row r="144" spans="1:21" ht="14.25" customHeight="1">
      <c r="A144" s="332">
        <v>44837</v>
      </c>
      <c r="B144" s="268"/>
      <c r="C144" s="42"/>
      <c r="D144" s="29" t="s">
        <v>846</v>
      </c>
      <c r="E144" s="28"/>
      <c r="F144" s="39"/>
      <c r="G144" s="342"/>
      <c r="H144" s="342"/>
      <c r="I144" s="36"/>
      <c r="J144" s="36"/>
      <c r="K144" s="412"/>
      <c r="L144" s="2"/>
      <c r="M144" s="1">
        <v>3</v>
      </c>
      <c r="N144" s="15">
        <f>A144</f>
        <v>44837</v>
      </c>
      <c r="O144" s="15" t="str">
        <f>IF(A146="","",A146)</f>
        <v>Deluxe</v>
      </c>
      <c r="P144" s="37" t="str">
        <f>A143</f>
        <v>Mon</v>
      </c>
      <c r="U144" s="38"/>
    </row>
    <row r="145" spans="1:21" ht="14.25" customHeight="1">
      <c r="A145" s="333">
        <v>95</v>
      </c>
      <c r="B145" s="268"/>
      <c r="C145" s="42"/>
      <c r="D145" s="29"/>
      <c r="E145" s="28"/>
      <c r="F145" s="28"/>
      <c r="G145" s="36"/>
      <c r="H145" s="342"/>
      <c r="I145" s="36"/>
      <c r="J145" s="36"/>
      <c r="K145" s="412"/>
      <c r="L145" s="2"/>
      <c r="M145" s="1">
        <v>4</v>
      </c>
      <c r="N145" s="15">
        <f>A144</f>
        <v>44837</v>
      </c>
      <c r="O145" s="15" t="str">
        <f>IF(A146="","",A146)</f>
        <v>Deluxe</v>
      </c>
      <c r="P145" s="37" t="str">
        <f>A143</f>
        <v>Mon</v>
      </c>
      <c r="U145" s="38"/>
    </row>
    <row r="146" spans="1:21" ht="14.25" customHeight="1">
      <c r="A146" s="334" t="s">
        <v>847</v>
      </c>
      <c r="B146" s="268"/>
      <c r="C146" s="43"/>
      <c r="D146" s="40"/>
      <c r="E146" s="39"/>
      <c r="F146" s="39"/>
      <c r="G146" s="342"/>
      <c r="H146" s="342"/>
      <c r="I146" s="36"/>
      <c r="J146" s="36"/>
      <c r="K146" s="412"/>
      <c r="L146" s="2"/>
      <c r="M146" s="1">
        <v>5</v>
      </c>
      <c r="N146" s="15">
        <f>A144</f>
        <v>44837</v>
      </c>
      <c r="O146" s="15" t="str">
        <f>IF(A146="","",A146)</f>
        <v>Deluxe</v>
      </c>
      <c r="P146" s="37" t="str">
        <f>A143</f>
        <v>Mon</v>
      </c>
      <c r="U146" s="38"/>
    </row>
    <row r="147" spans="1:21" ht="14.25" customHeight="1">
      <c r="A147" s="335" t="s">
        <v>1171</v>
      </c>
      <c r="B147" s="268"/>
      <c r="C147" s="42"/>
      <c r="D147" s="29"/>
      <c r="E147" s="28"/>
      <c r="F147" s="39"/>
      <c r="G147" s="36"/>
      <c r="H147" s="36"/>
      <c r="I147" s="36"/>
      <c r="J147" s="36"/>
      <c r="K147" s="412"/>
      <c r="L147" s="2"/>
      <c r="M147" s="1">
        <v>6</v>
      </c>
      <c r="N147" s="15">
        <f>A144</f>
        <v>44837</v>
      </c>
      <c r="O147" s="15" t="str">
        <f>IF(A146="","",A146)</f>
        <v>Deluxe</v>
      </c>
      <c r="P147" s="37" t="str">
        <f>A143</f>
        <v>Mon</v>
      </c>
      <c r="U147" s="38"/>
    </row>
    <row r="148" spans="1:21" ht="14.25" customHeight="1">
      <c r="A148" s="335" t="s">
        <v>1172</v>
      </c>
      <c r="B148" s="268"/>
      <c r="C148" s="42"/>
      <c r="D148" s="29" t="s">
        <v>849</v>
      </c>
      <c r="E148" s="28"/>
      <c r="F148" s="39"/>
      <c r="G148" s="36"/>
      <c r="H148" s="36"/>
      <c r="I148" s="36"/>
      <c r="J148" s="36"/>
      <c r="K148" s="412"/>
      <c r="L148" s="2"/>
      <c r="M148" s="1">
        <v>7</v>
      </c>
      <c r="N148" s="15">
        <f>A144</f>
        <v>44837</v>
      </c>
      <c r="O148" s="15" t="str">
        <f>IF(A146="","",A146)</f>
        <v>Deluxe</v>
      </c>
      <c r="P148" s="37" t="str">
        <f>A143</f>
        <v>Mon</v>
      </c>
      <c r="U148" s="38"/>
    </row>
    <row r="149" spans="1:21" ht="14.25" customHeight="1">
      <c r="A149" s="335" t="s">
        <v>1081</v>
      </c>
      <c r="B149" s="268"/>
      <c r="C149" s="42"/>
      <c r="D149" s="29"/>
      <c r="E149" s="28"/>
      <c r="F149" s="39"/>
      <c r="G149" s="36"/>
      <c r="H149" s="36"/>
      <c r="I149" s="36"/>
      <c r="J149" s="36"/>
      <c r="K149" s="412"/>
      <c r="L149" s="2"/>
      <c r="M149" s="1">
        <v>8</v>
      </c>
      <c r="N149" s="15">
        <f>A144</f>
        <v>44837</v>
      </c>
      <c r="O149" s="15" t="str">
        <f>IF(A146="","",A146)</f>
        <v>Deluxe</v>
      </c>
      <c r="P149" s="37" t="str">
        <f>A143</f>
        <v>Mon</v>
      </c>
      <c r="U149" s="38"/>
    </row>
    <row r="150" spans="1:21" ht="14.25" customHeight="1">
      <c r="A150" s="337"/>
      <c r="B150" s="268"/>
      <c r="C150" s="42"/>
      <c r="D150" s="29"/>
      <c r="E150" s="28"/>
      <c r="F150" s="39"/>
      <c r="G150" s="36"/>
      <c r="H150" s="36"/>
      <c r="I150" s="36"/>
      <c r="J150" s="36"/>
      <c r="K150" s="412"/>
      <c r="L150" s="2"/>
      <c r="M150" s="1">
        <v>9</v>
      </c>
      <c r="N150" s="15">
        <f>A144</f>
        <v>44837</v>
      </c>
      <c r="O150" s="15" t="str">
        <f>IF(A146="","",A146)</f>
        <v>Deluxe</v>
      </c>
      <c r="P150" s="37" t="str">
        <f>A143</f>
        <v>Mon</v>
      </c>
      <c r="U150" s="38"/>
    </row>
    <row r="151" spans="1:21" ht="14.25" customHeight="1" thickBot="1">
      <c r="A151" s="336" t="s">
        <v>1092</v>
      </c>
      <c r="B151" s="277"/>
      <c r="C151" s="284" t="s">
        <v>1149</v>
      </c>
      <c r="D151" s="259"/>
      <c r="E151" s="260"/>
      <c r="F151" s="46"/>
      <c r="G151" s="261"/>
      <c r="H151" s="261"/>
      <c r="I151" s="261"/>
      <c r="J151" s="261"/>
      <c r="K151" s="413"/>
      <c r="L151" s="3"/>
      <c r="M151" s="1">
        <v>10</v>
      </c>
      <c r="N151" s="15">
        <f>A144</f>
        <v>44837</v>
      </c>
      <c r="O151" s="15" t="str">
        <f>IF(A146="","",A146)</f>
        <v>Deluxe</v>
      </c>
      <c r="P151" s="37" t="str">
        <f>A143</f>
        <v>Mon</v>
      </c>
      <c r="U151" s="38"/>
    </row>
    <row r="152" spans="1:21" s="239" customFormat="1" ht="14.25" customHeight="1">
      <c r="A152" s="330"/>
      <c r="B152" s="234"/>
      <c r="C152" s="262"/>
      <c r="D152" s="353"/>
      <c r="E152" s="41"/>
      <c r="F152" s="41"/>
      <c r="G152" s="263"/>
      <c r="H152" s="263"/>
      <c r="I152" s="263"/>
      <c r="J152" s="263"/>
      <c r="K152" s="411"/>
      <c r="L152" s="235"/>
      <c r="M152" s="236"/>
      <c r="N152" s="237"/>
      <c r="O152" s="237"/>
      <c r="P152" s="238"/>
      <c r="U152" s="240"/>
    </row>
    <row r="153" spans="1:21" ht="14.25" customHeight="1">
      <c r="A153" s="331" t="s">
        <v>941</v>
      </c>
      <c r="B153" s="268">
        <v>4</v>
      </c>
      <c r="C153" s="42">
        <v>0.35416666666666669</v>
      </c>
      <c r="D153" s="12" t="s">
        <v>1108</v>
      </c>
      <c r="E153" s="28" t="s">
        <v>1178</v>
      </c>
      <c r="F153" s="329" t="s">
        <v>1179</v>
      </c>
      <c r="G153" s="36" t="s">
        <v>1180</v>
      </c>
      <c r="H153" s="36" t="s">
        <v>1181</v>
      </c>
      <c r="I153" s="36"/>
      <c r="J153" s="36"/>
      <c r="K153" s="412">
        <v>0</v>
      </c>
      <c r="L153" s="2"/>
      <c r="M153" s="1">
        <v>2</v>
      </c>
      <c r="N153" s="15">
        <f>A154</f>
        <v>44837</v>
      </c>
      <c r="O153" s="15" t="str">
        <f>IF(A156="","",A156)</f>
        <v>Deluxe</v>
      </c>
      <c r="P153" s="37" t="str">
        <f>A153</f>
        <v>Mon</v>
      </c>
      <c r="U153" s="38"/>
    </row>
    <row r="154" spans="1:21" ht="14.25" customHeight="1">
      <c r="A154" s="332">
        <v>44837</v>
      </c>
      <c r="B154" s="268"/>
      <c r="C154" s="42"/>
      <c r="D154" s="29" t="s">
        <v>1139</v>
      </c>
      <c r="E154" s="28"/>
      <c r="F154" s="329" t="s">
        <v>1177</v>
      </c>
      <c r="G154" s="342"/>
      <c r="H154" s="342"/>
      <c r="I154" s="36"/>
      <c r="J154" s="36"/>
      <c r="K154" s="412"/>
      <c r="L154" s="2"/>
      <c r="M154" s="1">
        <v>3</v>
      </c>
      <c r="N154" s="15">
        <f>A154</f>
        <v>44837</v>
      </c>
      <c r="O154" s="15" t="str">
        <f>IF(A156="","",A156)</f>
        <v>Deluxe</v>
      </c>
      <c r="P154" s="37" t="str">
        <f>A153</f>
        <v>Mon</v>
      </c>
      <c r="U154" s="38"/>
    </row>
    <row r="155" spans="1:21" ht="14.25" customHeight="1">
      <c r="A155" s="333">
        <v>96</v>
      </c>
      <c r="B155" s="268"/>
      <c r="C155" s="42"/>
      <c r="D155" s="29" t="s">
        <v>1140</v>
      </c>
      <c r="F155" s="329" t="s">
        <v>1173</v>
      </c>
      <c r="G155" s="36"/>
      <c r="H155" s="342"/>
      <c r="I155" s="36"/>
      <c r="J155" s="36"/>
      <c r="K155" s="412"/>
      <c r="L155" s="2"/>
      <c r="M155" s="1">
        <v>4</v>
      </c>
      <c r="N155" s="15">
        <f>A154</f>
        <v>44837</v>
      </c>
      <c r="O155" s="15" t="str">
        <f>IF(A156="","",A156)</f>
        <v>Deluxe</v>
      </c>
      <c r="P155" s="37" t="str">
        <f>A153</f>
        <v>Mon</v>
      </c>
      <c r="U155" s="38"/>
    </row>
    <row r="156" spans="1:21" ht="14.25" customHeight="1">
      <c r="A156" s="334" t="s">
        <v>847</v>
      </c>
      <c r="B156" s="268"/>
      <c r="C156" s="43"/>
      <c r="D156" s="29" t="s">
        <v>1141</v>
      </c>
      <c r="E156" s="39"/>
      <c r="F156" s="28" t="s">
        <v>1167</v>
      </c>
      <c r="G156" s="342"/>
      <c r="H156" s="342"/>
      <c r="I156" s="36"/>
      <c r="J156" s="36"/>
      <c r="K156" s="412"/>
      <c r="L156" s="2"/>
      <c r="M156" s="1">
        <v>5</v>
      </c>
      <c r="N156" s="15">
        <f>A154</f>
        <v>44837</v>
      </c>
      <c r="O156" s="15" t="str">
        <f>IF(A156="","",A156)</f>
        <v>Deluxe</v>
      </c>
      <c r="P156" s="37" t="str">
        <f>A153</f>
        <v>Mon</v>
      </c>
      <c r="U156" s="38"/>
    </row>
    <row r="157" spans="1:21" ht="14.25" customHeight="1">
      <c r="A157" s="340" t="s">
        <v>1176</v>
      </c>
      <c r="B157" s="268"/>
      <c r="C157" s="42"/>
      <c r="D157" s="29"/>
      <c r="E157" s="28"/>
      <c r="F157" s="28" t="s">
        <v>1168</v>
      </c>
      <c r="G157" s="36"/>
      <c r="H157" s="36"/>
      <c r="I157" s="36"/>
      <c r="J157" s="36"/>
      <c r="K157" s="412"/>
      <c r="L157" s="2"/>
      <c r="M157" s="1">
        <v>6</v>
      </c>
      <c r="N157" s="15">
        <f>A154</f>
        <v>44837</v>
      </c>
      <c r="O157" s="15" t="str">
        <f>IF(A156="","",A156)</f>
        <v>Deluxe</v>
      </c>
      <c r="P157" s="37" t="str">
        <f>A153</f>
        <v>Mon</v>
      </c>
      <c r="U157" s="38"/>
    </row>
    <row r="158" spans="1:21" ht="14.25" customHeight="1">
      <c r="A158" s="335" t="s">
        <v>1005</v>
      </c>
      <c r="B158" s="268"/>
      <c r="C158" s="42"/>
      <c r="D158" s="29" t="s">
        <v>849</v>
      </c>
      <c r="E158" s="28"/>
      <c r="F158" s="28" t="s">
        <v>1169</v>
      </c>
      <c r="G158" s="36"/>
      <c r="H158" s="36"/>
      <c r="I158" s="36"/>
      <c r="J158" s="36"/>
      <c r="K158" s="412"/>
      <c r="L158" s="2"/>
      <c r="M158" s="1">
        <v>7</v>
      </c>
      <c r="N158" s="15">
        <f>A154</f>
        <v>44837</v>
      </c>
      <c r="O158" s="15" t="str">
        <f>IF(A156="","",A156)</f>
        <v>Deluxe</v>
      </c>
      <c r="P158" s="37" t="str">
        <f>A153</f>
        <v>Mon</v>
      </c>
      <c r="U158" s="38"/>
    </row>
    <row r="159" spans="1:21" ht="14.25" customHeight="1">
      <c r="A159" s="335" t="s">
        <v>1081</v>
      </c>
      <c r="B159" s="268"/>
      <c r="C159" s="42"/>
      <c r="D159" s="29"/>
      <c r="E159" s="28"/>
      <c r="F159" s="41"/>
      <c r="G159" s="36"/>
      <c r="H159" s="36"/>
      <c r="I159" s="36"/>
      <c r="J159" s="36"/>
      <c r="K159" s="412"/>
      <c r="L159" s="2"/>
      <c r="M159" s="1">
        <v>8</v>
      </c>
      <c r="N159" s="15">
        <f>A154</f>
        <v>44837</v>
      </c>
      <c r="O159" s="15" t="str">
        <f>IF(A156="","",A156)</f>
        <v>Deluxe</v>
      </c>
      <c r="P159" s="37" t="str">
        <f>A153</f>
        <v>Mon</v>
      </c>
      <c r="U159" s="38"/>
    </row>
    <row r="160" spans="1:21" ht="14.25" customHeight="1">
      <c r="A160" s="335" t="s">
        <v>1174</v>
      </c>
      <c r="B160" s="268"/>
      <c r="C160" s="42"/>
      <c r="D160" s="29"/>
      <c r="E160" s="28"/>
      <c r="F160" s="39"/>
      <c r="G160" s="36"/>
      <c r="H160" s="36"/>
      <c r="I160" s="36"/>
      <c r="J160" s="36"/>
      <c r="K160" s="412"/>
      <c r="L160" s="2"/>
      <c r="M160" s="1">
        <v>9</v>
      </c>
      <c r="N160" s="15">
        <f>A154</f>
        <v>44837</v>
      </c>
      <c r="O160" s="15" t="str">
        <f>IF(A156="","",A156)</f>
        <v>Deluxe</v>
      </c>
      <c r="P160" s="37" t="str">
        <f>A153</f>
        <v>Mon</v>
      </c>
      <c r="U160" s="38"/>
    </row>
    <row r="161" spans="1:21" ht="14.25" customHeight="1" thickBot="1">
      <c r="A161" s="336" t="s">
        <v>1166</v>
      </c>
      <c r="B161" s="277"/>
      <c r="C161" s="284" t="s">
        <v>1149</v>
      </c>
      <c r="D161" s="259"/>
      <c r="E161" s="260"/>
      <c r="F161" s="46"/>
      <c r="G161" s="261"/>
      <c r="H161" s="261"/>
      <c r="I161" s="261"/>
      <c r="J161" s="261"/>
      <c r="K161" s="413"/>
      <c r="L161" s="3"/>
      <c r="M161" s="1">
        <v>10</v>
      </c>
      <c r="N161" s="15">
        <f>A154</f>
        <v>44837</v>
      </c>
      <c r="O161" s="15" t="str">
        <f>IF(A156="","",A156)</f>
        <v>Deluxe</v>
      </c>
      <c r="P161" s="37" t="str">
        <f>A153</f>
        <v>Mon</v>
      </c>
      <c r="U161" s="38"/>
    </row>
    <row r="162" spans="1:21" s="239" customFormat="1" ht="14.25" customHeight="1">
      <c r="A162" s="330"/>
      <c r="B162" s="234"/>
      <c r="C162" s="262"/>
      <c r="D162" s="328"/>
      <c r="E162" s="41"/>
      <c r="F162" s="41"/>
      <c r="G162" s="263"/>
      <c r="H162" s="263"/>
      <c r="I162" s="263"/>
      <c r="J162" s="263"/>
      <c r="K162" s="411"/>
      <c r="L162" s="235"/>
      <c r="M162" s="236"/>
      <c r="N162" s="237"/>
      <c r="O162" s="237"/>
      <c r="P162" s="238"/>
      <c r="U162" s="240"/>
    </row>
    <row r="163" spans="1:21" ht="14.25" customHeight="1">
      <c r="A163" s="331" t="s">
        <v>943</v>
      </c>
      <c r="B163" s="268">
        <v>4</v>
      </c>
      <c r="C163" s="42">
        <v>0.35416666666666669</v>
      </c>
      <c r="D163" s="12" t="s">
        <v>889</v>
      </c>
      <c r="E163" s="28" t="s">
        <v>873</v>
      </c>
      <c r="F163" s="28"/>
      <c r="G163" s="36">
        <v>920</v>
      </c>
      <c r="H163" s="36">
        <v>920</v>
      </c>
      <c r="I163" s="36"/>
      <c r="J163" s="36"/>
      <c r="K163" s="412">
        <v>0</v>
      </c>
      <c r="L163" s="2"/>
      <c r="M163" s="1">
        <v>2</v>
      </c>
      <c r="N163" s="15">
        <f>A164</f>
        <v>44839</v>
      </c>
      <c r="O163" s="15" t="str">
        <f>IF(A166="","",A166)</f>
        <v>Uco</v>
      </c>
      <c r="P163" s="37" t="str">
        <f>A163</f>
        <v>Wed</v>
      </c>
      <c r="U163" s="38"/>
    </row>
    <row r="164" spans="1:21" ht="14.25" customHeight="1">
      <c r="A164" s="332">
        <v>44839</v>
      </c>
      <c r="B164" s="268"/>
      <c r="C164" s="42"/>
      <c r="D164" s="29" t="s">
        <v>846</v>
      </c>
      <c r="E164" s="28"/>
      <c r="F164" s="28"/>
      <c r="G164" s="36"/>
      <c r="H164" s="36"/>
      <c r="I164" s="36"/>
      <c r="J164" s="36"/>
      <c r="K164" s="412"/>
      <c r="L164" s="2"/>
      <c r="M164" s="1">
        <v>3</v>
      </c>
      <c r="N164" s="15">
        <f>A164</f>
        <v>44839</v>
      </c>
      <c r="O164" s="15" t="str">
        <f>IF(A166="","",A166)</f>
        <v>Uco</v>
      </c>
      <c r="P164" s="37" t="str">
        <f>A163</f>
        <v>Wed</v>
      </c>
      <c r="U164" s="38"/>
    </row>
    <row r="165" spans="1:21" ht="14.25" customHeight="1">
      <c r="A165" s="333">
        <v>97</v>
      </c>
      <c r="B165" s="268"/>
      <c r="C165" s="42">
        <v>0.3611111111111111</v>
      </c>
      <c r="D165" s="29" t="s">
        <v>1170</v>
      </c>
      <c r="E165" s="28" t="s">
        <v>1183</v>
      </c>
      <c r="F165" s="329" t="s">
        <v>1194</v>
      </c>
      <c r="G165" s="36">
        <v>370</v>
      </c>
      <c r="H165" s="342"/>
      <c r="I165" s="36">
        <v>370</v>
      </c>
      <c r="J165" s="36"/>
      <c r="K165" s="412">
        <v>0</v>
      </c>
      <c r="L165" s="2"/>
      <c r="M165" s="1">
        <v>4</v>
      </c>
      <c r="N165" s="15">
        <f>A164</f>
        <v>44839</v>
      </c>
      <c r="O165" s="15" t="str">
        <f>IF(A166="","",A166)</f>
        <v>Uco</v>
      </c>
      <c r="P165" s="37" t="str">
        <f>A163</f>
        <v>Wed</v>
      </c>
      <c r="U165" s="38"/>
    </row>
    <row r="166" spans="1:21" ht="14.25" customHeight="1">
      <c r="A166" s="334" t="s">
        <v>848</v>
      </c>
      <c r="B166" s="268"/>
      <c r="C166" s="43"/>
      <c r="D166" s="29" t="s">
        <v>846</v>
      </c>
      <c r="E166" s="28"/>
      <c r="F166" s="39"/>
      <c r="G166" s="342"/>
      <c r="H166" s="342"/>
      <c r="I166" s="36"/>
      <c r="J166" s="36"/>
      <c r="K166" s="412"/>
      <c r="L166" s="2"/>
      <c r="M166" s="1">
        <v>5</v>
      </c>
      <c r="N166" s="15">
        <f>A164</f>
        <v>44839</v>
      </c>
      <c r="O166" s="15" t="str">
        <f>IF(A166="","",A166)</f>
        <v>Uco</v>
      </c>
      <c r="P166" s="37" t="str">
        <f>A163</f>
        <v>Wed</v>
      </c>
      <c r="U166" s="38"/>
    </row>
    <row r="167" spans="1:21" ht="14.25" customHeight="1">
      <c r="A167" s="335" t="s">
        <v>1186</v>
      </c>
      <c r="B167" s="268"/>
      <c r="C167" s="42"/>
      <c r="D167" s="29"/>
      <c r="E167" s="28"/>
      <c r="F167" s="39"/>
      <c r="G167" s="36"/>
      <c r="H167" s="36"/>
      <c r="I167" s="36"/>
      <c r="J167" s="36"/>
      <c r="K167" s="412"/>
      <c r="L167" s="2"/>
      <c r="M167" s="1">
        <v>6</v>
      </c>
      <c r="N167" s="15">
        <f>A164</f>
        <v>44839</v>
      </c>
      <c r="O167" s="15" t="str">
        <f>IF(A166="","",A166)</f>
        <v>Uco</v>
      </c>
      <c r="P167" s="37" t="str">
        <f>A163</f>
        <v>Wed</v>
      </c>
      <c r="U167" s="38"/>
    </row>
    <row r="168" spans="1:21" ht="14.25" customHeight="1">
      <c r="A168" s="335" t="s">
        <v>1188</v>
      </c>
      <c r="B168" s="268"/>
      <c r="C168" s="42"/>
      <c r="D168" s="29"/>
      <c r="E168" s="28"/>
      <c r="F168" s="39"/>
      <c r="G168" s="36"/>
      <c r="H168" s="36"/>
      <c r="I168" s="36"/>
      <c r="J168" s="36"/>
      <c r="K168" s="412"/>
      <c r="L168" s="2"/>
      <c r="M168" s="1">
        <v>7</v>
      </c>
      <c r="N168" s="15">
        <f>A164</f>
        <v>44839</v>
      </c>
      <c r="O168" s="15" t="str">
        <f>IF(A166="","",A166)</f>
        <v>Uco</v>
      </c>
      <c r="P168" s="37" t="str">
        <f>A163</f>
        <v>Wed</v>
      </c>
      <c r="U168" s="38"/>
    </row>
    <row r="169" spans="1:21" ht="14.25" customHeight="1">
      <c r="A169" s="335" t="s">
        <v>1187</v>
      </c>
      <c r="B169" s="268"/>
      <c r="C169" s="42"/>
      <c r="D169" s="29"/>
      <c r="E169" s="28"/>
      <c r="F169" s="39"/>
      <c r="G169" s="36"/>
      <c r="H169" s="36"/>
      <c r="I169" s="36"/>
      <c r="J169" s="36"/>
      <c r="K169" s="412"/>
      <c r="L169" s="2"/>
      <c r="M169" s="1">
        <v>8</v>
      </c>
      <c r="N169" s="15">
        <f>A164</f>
        <v>44839</v>
      </c>
      <c r="O169" s="15" t="str">
        <f>IF(A166="","",A166)</f>
        <v>Uco</v>
      </c>
      <c r="P169" s="37" t="str">
        <f>A163</f>
        <v>Wed</v>
      </c>
      <c r="U169" s="38"/>
    </row>
    <row r="170" spans="1:21" ht="14.25" customHeight="1">
      <c r="A170" s="337"/>
      <c r="B170" s="268"/>
      <c r="C170" s="42"/>
      <c r="D170" s="29"/>
      <c r="E170" s="28"/>
      <c r="F170" s="39"/>
      <c r="G170" s="36"/>
      <c r="H170" s="36"/>
      <c r="I170" s="36"/>
      <c r="J170" s="36"/>
      <c r="K170" s="412"/>
      <c r="L170" s="2"/>
      <c r="M170" s="1">
        <v>9</v>
      </c>
      <c r="N170" s="15">
        <f>A164</f>
        <v>44839</v>
      </c>
      <c r="O170" s="15" t="str">
        <f>IF(A166="","",A166)</f>
        <v>Uco</v>
      </c>
      <c r="P170" s="37" t="str">
        <f>A163</f>
        <v>Wed</v>
      </c>
      <c r="U170" s="38"/>
    </row>
    <row r="171" spans="1:21" ht="14.25" customHeight="1" thickBot="1">
      <c r="A171" s="336" t="s">
        <v>1182</v>
      </c>
      <c r="B171" s="277"/>
      <c r="C171" s="284" t="s">
        <v>1018</v>
      </c>
      <c r="D171" s="259"/>
      <c r="E171" s="260"/>
      <c r="F171" s="46"/>
      <c r="G171" s="261"/>
      <c r="H171" s="261"/>
      <c r="I171" s="261"/>
      <c r="J171" s="261"/>
      <c r="K171" s="413"/>
      <c r="L171" s="3"/>
      <c r="M171" s="1">
        <v>10</v>
      </c>
      <c r="N171" s="15">
        <f>A164</f>
        <v>44839</v>
      </c>
      <c r="O171" s="15" t="str">
        <f>IF(A166="","",A166)</f>
        <v>Uco</v>
      </c>
      <c r="P171" s="37" t="str">
        <f>A163</f>
        <v>Wed</v>
      </c>
      <c r="U171" s="38"/>
    </row>
    <row r="172" spans="1:21" s="239" customFormat="1" ht="14.25" customHeight="1">
      <c r="A172" s="330"/>
      <c r="B172" s="234"/>
      <c r="C172" s="262"/>
      <c r="D172" s="328"/>
      <c r="E172" s="41"/>
      <c r="F172" s="41"/>
      <c r="G172" s="263"/>
      <c r="H172" s="263"/>
      <c r="I172" s="263"/>
      <c r="J172" s="263"/>
      <c r="K172" s="411"/>
      <c r="L172" s="235"/>
      <c r="M172" s="236"/>
      <c r="N172" s="237"/>
      <c r="O172" s="237"/>
      <c r="P172" s="238"/>
      <c r="U172" s="240"/>
    </row>
    <row r="173" spans="1:21" ht="14.25" customHeight="1">
      <c r="A173" s="331" t="s">
        <v>947</v>
      </c>
      <c r="B173" s="268">
        <v>6</v>
      </c>
      <c r="C173" s="42">
        <v>0.3611111111111111</v>
      </c>
      <c r="D173" s="12" t="s">
        <v>1198</v>
      </c>
      <c r="E173" s="28" t="s">
        <v>1201</v>
      </c>
      <c r="F173" s="28" t="s">
        <v>1200</v>
      </c>
      <c r="G173" s="36">
        <v>370</v>
      </c>
      <c r="H173" s="36"/>
      <c r="I173" s="36">
        <v>370</v>
      </c>
      <c r="J173" s="36"/>
      <c r="K173" s="412">
        <v>0</v>
      </c>
      <c r="L173" s="2"/>
      <c r="M173" s="1">
        <v>2</v>
      </c>
      <c r="N173" s="15">
        <f>A174</f>
        <v>44843</v>
      </c>
      <c r="O173" s="15" t="str">
        <f>IF(A176="","",A176)</f>
        <v>Uco</v>
      </c>
      <c r="P173" s="37" t="str">
        <f>A173</f>
        <v>Sun</v>
      </c>
      <c r="U173" s="38"/>
    </row>
    <row r="174" spans="1:21" ht="14.25" customHeight="1">
      <c r="A174" s="332">
        <v>44843</v>
      </c>
      <c r="B174" s="268"/>
      <c r="C174" s="42"/>
      <c r="D174" s="29" t="s">
        <v>1199</v>
      </c>
      <c r="E174" s="343" t="s">
        <v>1202</v>
      </c>
      <c r="F174" s="28" t="s">
        <v>1207</v>
      </c>
      <c r="G174" s="36"/>
      <c r="H174" s="36"/>
      <c r="I174" s="36"/>
      <c r="J174" s="36"/>
      <c r="K174" s="412"/>
      <c r="L174" s="2"/>
      <c r="M174" s="1">
        <v>3</v>
      </c>
      <c r="N174" s="15">
        <f>A174</f>
        <v>44843</v>
      </c>
      <c r="O174" s="15" t="str">
        <f>IF(A176="","",A176)</f>
        <v>Uco</v>
      </c>
      <c r="P174" s="37" t="str">
        <f>A173</f>
        <v>Sun</v>
      </c>
      <c r="U174" s="38"/>
    </row>
    <row r="175" spans="1:21" ht="14.25" customHeight="1">
      <c r="A175" s="333">
        <v>98</v>
      </c>
      <c r="B175" s="268"/>
      <c r="C175" s="42"/>
      <c r="D175" s="29"/>
      <c r="E175" s="343"/>
      <c r="F175" s="345" t="s">
        <v>1230</v>
      </c>
      <c r="G175" s="36"/>
      <c r="H175" s="342"/>
      <c r="I175" s="36"/>
      <c r="J175" s="36"/>
      <c r="K175" s="412"/>
      <c r="L175" s="2"/>
      <c r="M175" s="1">
        <v>4</v>
      </c>
      <c r="N175" s="15">
        <f>A174</f>
        <v>44843</v>
      </c>
      <c r="O175" s="15" t="str">
        <f>IF(A176="","",A176)</f>
        <v>Uco</v>
      </c>
      <c r="P175" s="37" t="str">
        <f>A173</f>
        <v>Sun</v>
      </c>
      <c r="U175" s="38"/>
    </row>
    <row r="176" spans="1:21" ht="14.25" customHeight="1">
      <c r="A176" s="334" t="s">
        <v>848</v>
      </c>
      <c r="B176" s="268"/>
      <c r="C176" s="42">
        <v>0.35416666666666669</v>
      </c>
      <c r="D176" s="29" t="s">
        <v>1203</v>
      </c>
      <c r="E176" s="28" t="s">
        <v>1205</v>
      </c>
      <c r="F176" s="28" t="s">
        <v>1208</v>
      </c>
      <c r="G176" s="36">
        <v>370</v>
      </c>
      <c r="H176" s="36"/>
      <c r="I176" s="36"/>
      <c r="J176" s="36" t="s">
        <v>1240</v>
      </c>
      <c r="K176" s="412">
        <v>0</v>
      </c>
      <c r="L176" s="2"/>
      <c r="M176" s="1">
        <v>5</v>
      </c>
      <c r="N176" s="15">
        <f>A174</f>
        <v>44843</v>
      </c>
      <c r="O176" s="15" t="str">
        <f>IF(A176="","",A176)</f>
        <v>Uco</v>
      </c>
      <c r="P176" s="37" t="str">
        <f>A173</f>
        <v>Sun</v>
      </c>
      <c r="U176" s="38"/>
    </row>
    <row r="177" spans="1:21" ht="14.25" customHeight="1">
      <c r="A177" s="335" t="s">
        <v>1215</v>
      </c>
      <c r="B177" s="268"/>
      <c r="C177" s="42"/>
      <c r="D177" s="29" t="s">
        <v>1204</v>
      </c>
      <c r="E177" s="343" t="s">
        <v>1206</v>
      </c>
      <c r="F177" s="345" t="s">
        <v>1231</v>
      </c>
      <c r="G177" s="36"/>
      <c r="H177" s="36"/>
      <c r="I177" s="36"/>
      <c r="J177" s="36"/>
      <c r="K177" s="412"/>
      <c r="L177" s="2"/>
      <c r="M177" s="1">
        <v>6</v>
      </c>
      <c r="N177" s="15">
        <f>A174</f>
        <v>44843</v>
      </c>
      <c r="O177" s="15" t="str">
        <f>IF(A176="","",A176)</f>
        <v>Uco</v>
      </c>
      <c r="P177" s="37" t="str">
        <f>A173</f>
        <v>Sun</v>
      </c>
      <c r="U177" s="38"/>
    </row>
    <row r="178" spans="1:21" ht="14.25" customHeight="1">
      <c r="A178" s="340" t="s">
        <v>1216</v>
      </c>
      <c r="B178" s="268"/>
      <c r="C178" s="42">
        <v>0.3576388888888889</v>
      </c>
      <c r="D178" s="29" t="s">
        <v>1209</v>
      </c>
      <c r="E178" s="28" t="s">
        <v>1211</v>
      </c>
      <c r="F178" s="28" t="s">
        <v>1212</v>
      </c>
      <c r="G178" s="36">
        <v>370</v>
      </c>
      <c r="H178" s="36"/>
      <c r="I178" s="36">
        <v>370</v>
      </c>
      <c r="J178" s="36"/>
      <c r="K178" s="412">
        <v>0</v>
      </c>
      <c r="L178" s="2"/>
      <c r="M178" s="1">
        <v>7</v>
      </c>
      <c r="N178" s="15">
        <f>A174</f>
        <v>44843</v>
      </c>
      <c r="O178" s="15" t="str">
        <f>IF(A176="","",A176)</f>
        <v>Uco</v>
      </c>
      <c r="P178" s="37" t="str">
        <f>A173</f>
        <v>Sun</v>
      </c>
      <c r="U178" s="38"/>
    </row>
    <row r="179" spans="1:21" ht="14.25" customHeight="1">
      <c r="A179" s="335" t="s">
        <v>1187</v>
      </c>
      <c r="B179" s="268"/>
      <c r="C179" s="42"/>
      <c r="D179" s="29" t="s">
        <v>1210</v>
      </c>
      <c r="E179" s="28"/>
      <c r="F179" s="28" t="s">
        <v>1214</v>
      </c>
      <c r="G179" s="36"/>
      <c r="H179" s="36"/>
      <c r="I179" s="36"/>
      <c r="J179" s="36"/>
      <c r="K179" s="412"/>
      <c r="L179" s="2"/>
      <c r="M179" s="1">
        <v>8</v>
      </c>
      <c r="N179" s="15">
        <f>A174</f>
        <v>44843</v>
      </c>
      <c r="O179" s="15" t="str">
        <f>IF(A176="","",A176)</f>
        <v>Uco</v>
      </c>
      <c r="P179" s="37" t="str">
        <f>A173</f>
        <v>Sun</v>
      </c>
      <c r="U179" s="38"/>
    </row>
    <row r="180" spans="1:21" ht="14.25" customHeight="1">
      <c r="A180" s="337"/>
      <c r="B180" s="268"/>
      <c r="C180" s="42"/>
      <c r="D180" s="29"/>
      <c r="E180" s="28"/>
      <c r="F180" s="39"/>
      <c r="G180" s="36"/>
      <c r="H180" s="36"/>
      <c r="I180" s="36"/>
      <c r="J180" s="36"/>
      <c r="K180" s="412"/>
      <c r="L180" s="2"/>
      <c r="M180" s="1">
        <v>9</v>
      </c>
      <c r="N180" s="15">
        <f>A174</f>
        <v>44843</v>
      </c>
      <c r="O180" s="15" t="str">
        <f>IF(A176="","",A176)</f>
        <v>Uco</v>
      </c>
      <c r="P180" s="37" t="str">
        <f>A173</f>
        <v>Sun</v>
      </c>
      <c r="U180" s="38"/>
    </row>
    <row r="181" spans="1:21" ht="14.25" customHeight="1" thickBot="1">
      <c r="A181" s="336" t="s">
        <v>1213</v>
      </c>
      <c r="B181" s="277"/>
      <c r="C181" s="284" t="s">
        <v>1023</v>
      </c>
      <c r="D181" s="259"/>
      <c r="E181" s="260"/>
      <c r="F181" s="46"/>
      <c r="G181" s="261"/>
      <c r="H181" s="261"/>
      <c r="I181" s="261"/>
      <c r="J181" s="261"/>
      <c r="K181" s="413"/>
      <c r="L181" s="3"/>
      <c r="M181" s="1">
        <v>10</v>
      </c>
      <c r="N181" s="15">
        <f>A174</f>
        <v>44843</v>
      </c>
      <c r="O181" s="15" t="str">
        <f>IF(A176="","",A176)</f>
        <v>Uco</v>
      </c>
      <c r="P181" s="37" t="str">
        <f>A173</f>
        <v>Sun</v>
      </c>
      <c r="U181" s="38"/>
    </row>
    <row r="182" spans="1:21" s="239" customFormat="1" ht="14.25" customHeight="1">
      <c r="A182" s="330"/>
      <c r="B182" s="234"/>
      <c r="C182" s="262"/>
      <c r="D182" s="328"/>
      <c r="E182" s="41"/>
      <c r="F182" s="41"/>
      <c r="G182" s="263"/>
      <c r="H182" s="263"/>
      <c r="I182" s="263"/>
      <c r="J182" s="263"/>
      <c r="K182" s="411"/>
      <c r="L182" s="235"/>
      <c r="M182" s="236"/>
      <c r="N182" s="237"/>
      <c r="O182" s="237"/>
      <c r="P182" s="238"/>
      <c r="U182" s="240"/>
    </row>
    <row r="183" spans="1:21" ht="14.25" customHeight="1">
      <c r="A183" s="331" t="s">
        <v>943</v>
      </c>
      <c r="B183" s="268">
        <v>4</v>
      </c>
      <c r="C183" s="42">
        <v>0.36805555555555558</v>
      </c>
      <c r="D183" s="12" t="s">
        <v>1145</v>
      </c>
      <c r="E183" s="28" t="s">
        <v>1147</v>
      </c>
      <c r="F183" s="28" t="s">
        <v>1146</v>
      </c>
      <c r="G183" s="36">
        <v>370</v>
      </c>
      <c r="H183" s="36"/>
      <c r="I183" s="36">
        <v>111</v>
      </c>
      <c r="J183" s="36">
        <v>240</v>
      </c>
      <c r="K183" s="412">
        <v>0</v>
      </c>
      <c r="L183" s="2"/>
      <c r="M183" s="1">
        <v>2</v>
      </c>
      <c r="N183" s="15">
        <f>A184</f>
        <v>44846</v>
      </c>
      <c r="O183" s="15" t="str">
        <f>IF(A186="","",A186)</f>
        <v>Uco</v>
      </c>
      <c r="P183" s="37" t="str">
        <f>A183</f>
        <v>Wed</v>
      </c>
      <c r="U183" s="38"/>
    </row>
    <row r="184" spans="1:21" ht="14.25" customHeight="1">
      <c r="A184" s="332">
        <v>44846</v>
      </c>
      <c r="B184" s="268"/>
      <c r="C184" s="42"/>
      <c r="D184" s="29" t="s">
        <v>846</v>
      </c>
      <c r="E184" s="343"/>
      <c r="F184" s="41"/>
      <c r="G184" s="342"/>
      <c r="H184" s="342"/>
      <c r="I184" s="342"/>
      <c r="J184" s="36"/>
      <c r="K184" s="412"/>
      <c r="L184" s="2"/>
      <c r="M184" s="1">
        <v>3</v>
      </c>
      <c r="N184" s="15">
        <f>A184</f>
        <v>44846</v>
      </c>
      <c r="O184" s="15" t="str">
        <f>IF(A186="","",A186)</f>
        <v>Uco</v>
      </c>
      <c r="P184" s="37" t="str">
        <f>A183</f>
        <v>Wed</v>
      </c>
      <c r="U184" s="38"/>
    </row>
    <row r="185" spans="1:21" ht="14.25" customHeight="1">
      <c r="A185" s="333">
        <v>99</v>
      </c>
      <c r="B185" s="268"/>
      <c r="C185" s="42">
        <v>0.35069444444444442</v>
      </c>
      <c r="D185" s="29" t="s">
        <v>1148</v>
      </c>
      <c r="E185" s="28" t="s">
        <v>1224</v>
      </c>
      <c r="F185" s="41"/>
      <c r="G185" s="36">
        <v>370</v>
      </c>
      <c r="H185" s="36">
        <v>111</v>
      </c>
      <c r="I185" s="36">
        <v>259</v>
      </c>
      <c r="J185" s="36"/>
      <c r="K185" s="412">
        <v>0</v>
      </c>
      <c r="L185" s="2"/>
      <c r="M185" s="1">
        <v>4</v>
      </c>
      <c r="N185" s="15">
        <f>A184</f>
        <v>44846</v>
      </c>
      <c r="O185" s="15" t="str">
        <f>IF(A186="","",A186)</f>
        <v>Uco</v>
      </c>
      <c r="P185" s="37" t="str">
        <f>A183</f>
        <v>Wed</v>
      </c>
      <c r="U185" s="38"/>
    </row>
    <row r="186" spans="1:21" ht="14.25" customHeight="1">
      <c r="A186" s="334" t="s">
        <v>848</v>
      </c>
      <c r="B186" s="268"/>
      <c r="C186" s="43"/>
      <c r="D186" s="29" t="s">
        <v>846</v>
      </c>
      <c r="E186" s="343" t="s">
        <v>1184</v>
      </c>
      <c r="F186" s="329" t="s">
        <v>1189</v>
      </c>
      <c r="G186" s="342"/>
      <c r="H186" s="342"/>
      <c r="I186" s="342"/>
      <c r="J186" s="36"/>
      <c r="K186" s="412"/>
      <c r="L186" s="2"/>
      <c r="M186" s="1">
        <v>5</v>
      </c>
      <c r="N186" s="15">
        <f>A184</f>
        <v>44846</v>
      </c>
      <c r="O186" s="15" t="str">
        <f>IF(A186="","",A186)</f>
        <v>Uco</v>
      </c>
      <c r="P186" s="37" t="str">
        <f>A183</f>
        <v>Wed</v>
      </c>
      <c r="U186" s="38"/>
    </row>
    <row r="187" spans="1:21" ht="14.25" customHeight="1">
      <c r="A187" s="335" t="s">
        <v>1186</v>
      </c>
      <c r="B187" s="268"/>
      <c r="C187" s="42"/>
      <c r="D187" s="29"/>
      <c r="E187" s="28"/>
      <c r="F187" s="39"/>
      <c r="G187" s="36"/>
      <c r="H187" s="36"/>
      <c r="I187" s="36"/>
      <c r="J187" s="36"/>
      <c r="K187" s="412"/>
      <c r="L187" s="2"/>
      <c r="M187" s="1">
        <v>6</v>
      </c>
      <c r="N187" s="15">
        <f>A184</f>
        <v>44846</v>
      </c>
      <c r="O187" s="15" t="str">
        <f>IF(A186="","",A186)</f>
        <v>Uco</v>
      </c>
      <c r="P187" s="37" t="str">
        <f>A183</f>
        <v>Wed</v>
      </c>
      <c r="U187" s="38"/>
    </row>
    <row r="188" spans="1:21" ht="14.25" customHeight="1">
      <c r="A188" s="335" t="s">
        <v>1188</v>
      </c>
      <c r="B188" s="268"/>
      <c r="C188" s="42"/>
      <c r="D188" s="29"/>
      <c r="E188" s="28"/>
      <c r="F188" s="39"/>
      <c r="G188" s="36"/>
      <c r="H188" s="36"/>
      <c r="I188" s="36"/>
      <c r="J188" s="36"/>
      <c r="K188" s="412"/>
      <c r="L188" s="2"/>
      <c r="M188" s="1">
        <v>7</v>
      </c>
      <c r="N188" s="15">
        <f>A184</f>
        <v>44846</v>
      </c>
      <c r="O188" s="15" t="str">
        <f>IF(A186="","",A186)</f>
        <v>Uco</v>
      </c>
      <c r="P188" s="37" t="str">
        <f>A183</f>
        <v>Wed</v>
      </c>
      <c r="U188" s="38"/>
    </row>
    <row r="189" spans="1:21" ht="14.25" customHeight="1">
      <c r="A189" s="335" t="s">
        <v>1065</v>
      </c>
      <c r="B189" s="268"/>
      <c r="C189" s="42"/>
      <c r="D189" s="29"/>
      <c r="E189" s="28"/>
      <c r="F189" s="39"/>
      <c r="G189" s="36"/>
      <c r="H189" s="36"/>
      <c r="I189" s="36"/>
      <c r="J189" s="36"/>
      <c r="K189" s="412"/>
      <c r="L189" s="2"/>
      <c r="M189" s="1">
        <v>8</v>
      </c>
      <c r="N189" s="15">
        <f>A184</f>
        <v>44846</v>
      </c>
      <c r="O189" s="15" t="str">
        <f>IF(A186="","",A186)</f>
        <v>Uco</v>
      </c>
      <c r="P189" s="37" t="str">
        <f>A183</f>
        <v>Wed</v>
      </c>
      <c r="U189" s="38"/>
    </row>
    <row r="190" spans="1:21" ht="14.25" customHeight="1">
      <c r="A190" s="337"/>
      <c r="B190" s="268"/>
      <c r="C190" s="42"/>
      <c r="D190" s="29"/>
      <c r="E190" s="28"/>
      <c r="F190" s="39"/>
      <c r="G190" s="36"/>
      <c r="H190" s="36"/>
      <c r="I190" s="36"/>
      <c r="J190" s="36"/>
      <c r="K190" s="412"/>
      <c r="L190" s="2"/>
      <c r="M190" s="1">
        <v>9</v>
      </c>
      <c r="N190" s="15">
        <f>A184</f>
        <v>44846</v>
      </c>
      <c r="O190" s="15" t="str">
        <f>IF(A186="","",A186)</f>
        <v>Uco</v>
      </c>
      <c r="P190" s="37" t="str">
        <f>A183</f>
        <v>Wed</v>
      </c>
      <c r="U190" s="38"/>
    </row>
    <row r="191" spans="1:21" ht="14.25" customHeight="1" thickBot="1">
      <c r="A191" s="336" t="s">
        <v>1223</v>
      </c>
      <c r="B191" s="277"/>
      <c r="C191" s="284" t="s">
        <v>1221</v>
      </c>
      <c r="D191" s="259"/>
      <c r="E191" s="260"/>
      <c r="F191" s="46"/>
      <c r="G191" s="261"/>
      <c r="H191" s="261"/>
      <c r="I191" s="261"/>
      <c r="J191" s="261"/>
      <c r="K191" s="413"/>
      <c r="L191" s="3"/>
      <c r="M191" s="1">
        <v>10</v>
      </c>
      <c r="N191" s="15">
        <f>A184</f>
        <v>44846</v>
      </c>
      <c r="O191" s="15" t="str">
        <f>IF(A186="","",A186)</f>
        <v>Uco</v>
      </c>
      <c r="P191" s="37" t="str">
        <f>A183</f>
        <v>Wed</v>
      </c>
      <c r="U191" s="38"/>
    </row>
    <row r="192" spans="1:21" s="239" customFormat="1" ht="14.25" customHeight="1">
      <c r="A192" s="330"/>
      <c r="B192" s="234"/>
      <c r="C192" s="262"/>
      <c r="D192" s="328"/>
      <c r="E192" s="41"/>
      <c r="F192" s="41"/>
      <c r="G192" s="263"/>
      <c r="H192" s="263"/>
      <c r="I192" s="263"/>
      <c r="J192" s="263"/>
      <c r="K192" s="411"/>
      <c r="L192" s="235"/>
      <c r="M192" s="236"/>
      <c r="N192" s="237"/>
      <c r="O192" s="237"/>
      <c r="P192" s="238"/>
      <c r="U192" s="240"/>
    </row>
    <row r="193" spans="1:21" ht="14.25" customHeight="1">
      <c r="A193" s="331" t="s">
        <v>942</v>
      </c>
      <c r="B193" s="268">
        <v>3</v>
      </c>
      <c r="C193" s="42">
        <v>0.3611111111111111</v>
      </c>
      <c r="D193" s="12" t="s">
        <v>1072</v>
      </c>
      <c r="E193" s="28" t="s">
        <v>1237</v>
      </c>
      <c r="F193" s="356" t="s">
        <v>1236</v>
      </c>
      <c r="G193" s="36">
        <v>370</v>
      </c>
      <c r="H193" s="36"/>
      <c r="I193" s="36">
        <v>111</v>
      </c>
      <c r="J193" s="36">
        <v>239</v>
      </c>
      <c r="K193" s="412">
        <v>0</v>
      </c>
      <c r="L193" s="2"/>
      <c r="M193" s="1">
        <v>2</v>
      </c>
      <c r="N193" s="15">
        <f>A194</f>
        <v>44852</v>
      </c>
      <c r="O193" s="15" t="str">
        <f>IF(A196="","",A196)</f>
        <v>Uco</v>
      </c>
      <c r="P193" s="37" t="str">
        <f>A193</f>
        <v>Tue</v>
      </c>
      <c r="U193" s="38"/>
    </row>
    <row r="194" spans="1:21" ht="14.25" customHeight="1">
      <c r="A194" s="332">
        <v>44852</v>
      </c>
      <c r="B194" s="268"/>
      <c r="C194" s="42"/>
      <c r="D194" s="29" t="s">
        <v>1272</v>
      </c>
      <c r="E194" s="343" t="s">
        <v>1238</v>
      </c>
      <c r="F194" s="341" t="s">
        <v>1273</v>
      </c>
      <c r="G194" s="36"/>
      <c r="H194" s="36"/>
      <c r="I194" s="36"/>
      <c r="J194" s="36"/>
      <c r="K194" s="412"/>
      <c r="L194" s="2"/>
      <c r="M194" s="1">
        <v>3</v>
      </c>
      <c r="N194" s="15">
        <f>A194</f>
        <v>44852</v>
      </c>
      <c r="O194" s="15" t="str">
        <f>IF(A196="","",A196)</f>
        <v>Uco</v>
      </c>
      <c r="P194" s="37" t="str">
        <f>A193</f>
        <v>Tue</v>
      </c>
      <c r="U194" s="38"/>
    </row>
    <row r="195" spans="1:21" ht="14.25" customHeight="1">
      <c r="A195" s="333">
        <v>100</v>
      </c>
      <c r="B195" s="268"/>
      <c r="C195" s="42">
        <v>0.34722222222222227</v>
      </c>
      <c r="D195" s="29" t="s">
        <v>1073</v>
      </c>
      <c r="E195" s="28" t="s">
        <v>1101</v>
      </c>
      <c r="F195" s="329" t="s">
        <v>1271</v>
      </c>
      <c r="G195" s="36">
        <v>185</v>
      </c>
      <c r="H195" s="36">
        <v>56</v>
      </c>
      <c r="I195" s="36"/>
      <c r="J195" s="36" t="s">
        <v>1270</v>
      </c>
      <c r="K195" s="412">
        <v>0</v>
      </c>
      <c r="L195" s="2"/>
      <c r="M195" s="1">
        <v>4</v>
      </c>
      <c r="N195" s="15">
        <f>A194</f>
        <v>44852</v>
      </c>
      <c r="O195" s="15" t="str">
        <f>IF(A196="","",A196)</f>
        <v>Uco</v>
      </c>
      <c r="P195" s="37" t="str">
        <f>A193</f>
        <v>Tue</v>
      </c>
      <c r="U195" s="38"/>
    </row>
    <row r="196" spans="1:21" ht="14.25" customHeight="1">
      <c r="A196" s="334" t="s">
        <v>848</v>
      </c>
      <c r="B196" s="268"/>
      <c r="C196" s="43"/>
      <c r="D196" s="40"/>
      <c r="E196" s="28" t="s">
        <v>1102</v>
      </c>
      <c r="F196" s="39"/>
      <c r="G196" s="342"/>
      <c r="H196" s="342"/>
      <c r="I196" s="36"/>
      <c r="J196" s="36"/>
      <c r="K196" s="412"/>
      <c r="L196" s="2"/>
      <c r="M196" s="1">
        <v>5</v>
      </c>
      <c r="N196" s="15">
        <f>A194</f>
        <v>44852</v>
      </c>
      <c r="O196" s="15" t="str">
        <f>IF(A196="","",A196)</f>
        <v>Uco</v>
      </c>
      <c r="P196" s="37" t="str">
        <f>A193</f>
        <v>Tue</v>
      </c>
      <c r="U196" s="38"/>
    </row>
    <row r="197" spans="1:21" ht="14.25" customHeight="1">
      <c r="A197" s="335" t="s">
        <v>1186</v>
      </c>
      <c r="B197" s="268"/>
      <c r="C197" s="42"/>
      <c r="D197" s="29"/>
      <c r="E197" s="28"/>
      <c r="F197" s="39"/>
      <c r="G197" s="36"/>
      <c r="H197" s="36"/>
      <c r="I197" s="36"/>
      <c r="J197" s="36"/>
      <c r="K197" s="412"/>
      <c r="L197" s="2"/>
      <c r="M197" s="1">
        <v>6</v>
      </c>
      <c r="N197" s="15">
        <f>A194</f>
        <v>44852</v>
      </c>
      <c r="O197" s="15" t="str">
        <f>IF(A196="","",A196)</f>
        <v>Uco</v>
      </c>
      <c r="P197" s="37" t="str">
        <f>A193</f>
        <v>Tue</v>
      </c>
      <c r="U197" s="38"/>
    </row>
    <row r="198" spans="1:21" ht="14.25" customHeight="1">
      <c r="A198" s="335" t="s">
        <v>1265</v>
      </c>
      <c r="B198" s="268"/>
      <c r="C198" s="42"/>
      <c r="D198" s="29"/>
      <c r="E198" s="28"/>
      <c r="F198" s="39"/>
      <c r="G198" s="36"/>
      <c r="H198" s="36"/>
      <c r="I198" s="36"/>
      <c r="J198" s="36"/>
      <c r="K198" s="412"/>
      <c r="L198" s="2"/>
      <c r="M198" s="1">
        <v>7</v>
      </c>
      <c r="N198" s="15">
        <f>A194</f>
        <v>44852</v>
      </c>
      <c r="O198" s="15" t="str">
        <f>IF(A196="","",A196)</f>
        <v>Uco</v>
      </c>
      <c r="P198" s="37" t="str">
        <f>A193</f>
        <v>Tue</v>
      </c>
      <c r="U198" s="38"/>
    </row>
    <row r="199" spans="1:21" ht="14.25" customHeight="1">
      <c r="A199" s="335" t="s">
        <v>1266</v>
      </c>
      <c r="B199" s="268"/>
      <c r="C199" s="42"/>
      <c r="D199" s="29"/>
      <c r="E199" s="28"/>
      <c r="F199" s="39"/>
      <c r="G199" s="36"/>
      <c r="H199" s="36"/>
      <c r="I199" s="36"/>
      <c r="J199" s="36"/>
      <c r="K199" s="412"/>
      <c r="L199" s="2"/>
      <c r="M199" s="1">
        <v>8</v>
      </c>
      <c r="N199" s="15">
        <f>A194</f>
        <v>44852</v>
      </c>
      <c r="O199" s="15" t="str">
        <f>IF(A196="","",A196)</f>
        <v>Uco</v>
      </c>
      <c r="P199" s="37" t="str">
        <f>A193</f>
        <v>Tue</v>
      </c>
      <c r="U199" s="38"/>
    </row>
    <row r="200" spans="1:21" ht="14.25" customHeight="1">
      <c r="A200" s="337"/>
      <c r="B200" s="268"/>
      <c r="C200" s="42"/>
      <c r="D200" s="29"/>
      <c r="E200" s="28"/>
      <c r="F200" s="39"/>
      <c r="G200" s="36"/>
      <c r="H200" s="36"/>
      <c r="I200" s="36"/>
      <c r="J200" s="36"/>
      <c r="K200" s="412"/>
      <c r="L200" s="2"/>
      <c r="M200" s="1">
        <v>9</v>
      </c>
      <c r="N200" s="15">
        <f>A194</f>
        <v>44852</v>
      </c>
      <c r="O200" s="15" t="str">
        <f>IF(A196="","",A196)</f>
        <v>Uco</v>
      </c>
      <c r="P200" s="37" t="str">
        <f>A193</f>
        <v>Tue</v>
      </c>
      <c r="U200" s="38"/>
    </row>
    <row r="201" spans="1:21" ht="14.25" customHeight="1" thickBot="1">
      <c r="A201" s="336" t="s">
        <v>1258</v>
      </c>
      <c r="B201" s="277"/>
      <c r="C201" s="284" t="s">
        <v>1104</v>
      </c>
      <c r="D201" s="259"/>
      <c r="E201" s="260"/>
      <c r="F201" s="46"/>
      <c r="G201" s="261"/>
      <c r="H201" s="261"/>
      <c r="I201" s="261"/>
      <c r="J201" s="261"/>
      <c r="K201" s="413"/>
      <c r="L201" s="3"/>
      <c r="M201" s="1">
        <v>10</v>
      </c>
      <c r="N201" s="15">
        <f>A194</f>
        <v>44852</v>
      </c>
      <c r="O201" s="15" t="str">
        <f>IF(A196="","",A196)</f>
        <v>Uco</v>
      </c>
      <c r="P201" s="37" t="str">
        <f>A193</f>
        <v>Tue</v>
      </c>
      <c r="U201" s="38"/>
    </row>
    <row r="202" spans="1:21" s="239" customFormat="1" ht="14.25" customHeight="1">
      <c r="A202" s="330"/>
      <c r="B202" s="234"/>
      <c r="C202" s="262"/>
      <c r="D202" s="328"/>
      <c r="E202" s="41"/>
      <c r="F202" s="41"/>
      <c r="G202" s="263"/>
      <c r="H202" s="263"/>
      <c r="I202" s="263"/>
      <c r="J202" s="263"/>
      <c r="K202" s="411"/>
      <c r="L202" s="235"/>
      <c r="M202" s="236"/>
      <c r="N202" s="237"/>
      <c r="O202" s="237"/>
      <c r="P202" s="238"/>
      <c r="U202" s="240"/>
    </row>
    <row r="203" spans="1:21" ht="14.25" customHeight="1">
      <c r="A203" s="331" t="s">
        <v>944</v>
      </c>
      <c r="B203" s="268">
        <v>2</v>
      </c>
      <c r="C203" s="42">
        <v>0.4513888888888889</v>
      </c>
      <c r="D203" s="12" t="s">
        <v>1190</v>
      </c>
      <c r="E203" s="28" t="s">
        <v>1191</v>
      </c>
      <c r="F203" s="28" t="s">
        <v>1274</v>
      </c>
      <c r="G203" s="36">
        <v>290</v>
      </c>
      <c r="H203" s="342"/>
      <c r="I203" s="36">
        <v>87</v>
      </c>
      <c r="J203" s="36">
        <v>53620</v>
      </c>
      <c r="K203" s="412">
        <v>0</v>
      </c>
      <c r="L203" s="2"/>
      <c r="M203" s="1">
        <v>2</v>
      </c>
      <c r="N203" s="15">
        <f>A204</f>
        <v>44854</v>
      </c>
      <c r="O203" s="15" t="str">
        <f>IF(A206="","",A206)</f>
        <v>Laid Back</v>
      </c>
      <c r="P203" s="37" t="str">
        <f>A203</f>
        <v>Thu</v>
      </c>
      <c r="U203" s="38"/>
    </row>
    <row r="204" spans="1:21" ht="14.25" customHeight="1">
      <c r="A204" s="332">
        <v>44854</v>
      </c>
      <c r="B204" s="268"/>
      <c r="C204" s="42"/>
      <c r="D204" s="29" t="s">
        <v>846</v>
      </c>
      <c r="E204" s="343" t="s">
        <v>1192</v>
      </c>
      <c r="F204" s="39"/>
      <c r="G204" s="36"/>
      <c r="H204" s="36"/>
      <c r="I204" s="36"/>
      <c r="J204" s="36"/>
      <c r="K204" s="412"/>
      <c r="L204" s="2"/>
      <c r="M204" s="1">
        <v>3</v>
      </c>
      <c r="N204" s="15">
        <f>A204</f>
        <v>44854</v>
      </c>
      <c r="O204" s="15" t="str">
        <f>IF(A206="","",A206)</f>
        <v>Laid Back</v>
      </c>
      <c r="P204" s="37" t="str">
        <f>A203</f>
        <v>Thu</v>
      </c>
      <c r="U204" s="38"/>
    </row>
    <row r="205" spans="1:21" ht="14.25" customHeight="1">
      <c r="A205" s="333">
        <v>101</v>
      </c>
      <c r="B205" s="268"/>
      <c r="C205" s="42"/>
      <c r="D205" s="29"/>
      <c r="E205" s="28"/>
      <c r="F205" s="28"/>
      <c r="G205" s="36"/>
      <c r="H205" s="342"/>
      <c r="I205" s="36"/>
      <c r="J205" s="36"/>
      <c r="K205" s="412"/>
      <c r="L205" s="2"/>
      <c r="M205" s="1">
        <v>4</v>
      </c>
      <c r="N205" s="15">
        <f>A204</f>
        <v>44854</v>
      </c>
      <c r="O205" s="15" t="str">
        <f>IF(A206="","",A206)</f>
        <v>Laid Back</v>
      </c>
      <c r="P205" s="37" t="str">
        <f>A203</f>
        <v>Thu</v>
      </c>
      <c r="U205" s="38"/>
    </row>
    <row r="206" spans="1:21" ht="14.25" customHeight="1">
      <c r="A206" s="334" t="s">
        <v>1193</v>
      </c>
      <c r="B206" s="268"/>
      <c r="C206" s="43"/>
      <c r="D206" s="40"/>
      <c r="E206" s="39"/>
      <c r="F206" s="39"/>
      <c r="G206" s="342"/>
      <c r="H206" s="342"/>
      <c r="I206" s="36"/>
      <c r="J206" s="36"/>
      <c r="K206" s="412"/>
      <c r="L206" s="2"/>
      <c r="M206" s="1">
        <v>5</v>
      </c>
      <c r="N206" s="15">
        <f>A204</f>
        <v>44854</v>
      </c>
      <c r="O206" s="15" t="str">
        <f>IF(A206="","",A206)</f>
        <v>Laid Back</v>
      </c>
      <c r="P206" s="37" t="str">
        <f>A203</f>
        <v>Thu</v>
      </c>
      <c r="U206" s="38"/>
    </row>
    <row r="207" spans="1:21" ht="14.25" customHeight="1">
      <c r="A207" s="335" t="s">
        <v>1276</v>
      </c>
      <c r="B207" s="268"/>
      <c r="C207" s="42"/>
      <c r="D207" s="29"/>
      <c r="E207" s="28"/>
      <c r="F207" s="39"/>
      <c r="G207" s="36"/>
      <c r="H207" s="36"/>
      <c r="I207" s="36"/>
      <c r="J207" s="36"/>
      <c r="K207" s="412"/>
      <c r="L207" s="2"/>
      <c r="M207" s="1">
        <v>6</v>
      </c>
      <c r="N207" s="15">
        <f>A204</f>
        <v>44854</v>
      </c>
      <c r="O207" s="15" t="str">
        <f>IF(A206="","",A206)</f>
        <v>Laid Back</v>
      </c>
      <c r="P207" s="37" t="str">
        <f>A203</f>
        <v>Thu</v>
      </c>
      <c r="U207" s="38"/>
    </row>
    <row r="208" spans="1:21" ht="14.25" customHeight="1">
      <c r="A208" s="335" t="s">
        <v>1277</v>
      </c>
      <c r="B208" s="268"/>
      <c r="C208" s="42"/>
      <c r="D208" s="29" t="s">
        <v>853</v>
      </c>
      <c r="E208" s="28"/>
      <c r="F208" s="39"/>
      <c r="G208" s="36"/>
      <c r="H208" s="36"/>
      <c r="I208" s="36"/>
      <c r="J208" s="36"/>
      <c r="K208" s="412"/>
      <c r="L208" s="2"/>
      <c r="M208" s="1">
        <v>7</v>
      </c>
      <c r="N208" s="15">
        <f>A204</f>
        <v>44854</v>
      </c>
      <c r="O208" s="15" t="str">
        <f>IF(A206="","",A206)</f>
        <v>Laid Back</v>
      </c>
      <c r="P208" s="37" t="str">
        <f>A203</f>
        <v>Thu</v>
      </c>
      <c r="U208" s="38"/>
    </row>
    <row r="209" spans="1:21" ht="14.25" customHeight="1">
      <c r="A209" s="337"/>
      <c r="B209" s="268"/>
      <c r="C209" s="42"/>
      <c r="D209" s="29"/>
      <c r="E209" s="28"/>
      <c r="F209" s="39"/>
      <c r="G209" s="36"/>
      <c r="H209" s="36"/>
      <c r="I209" s="36"/>
      <c r="J209" s="36"/>
      <c r="K209" s="412"/>
      <c r="L209" s="2"/>
      <c r="M209" s="1">
        <v>8</v>
      </c>
      <c r="N209" s="15">
        <f>A204</f>
        <v>44854</v>
      </c>
      <c r="O209" s="15" t="str">
        <f>IF(A206="","",A206)</f>
        <v>Laid Back</v>
      </c>
      <c r="P209" s="37" t="str">
        <f>A203</f>
        <v>Thu</v>
      </c>
      <c r="U209" s="38"/>
    </row>
    <row r="210" spans="1:21" ht="14.25" customHeight="1">
      <c r="A210" s="337"/>
      <c r="B210" s="268"/>
      <c r="C210" s="42"/>
      <c r="D210" s="29"/>
      <c r="E210" s="28"/>
      <c r="F210" s="39"/>
      <c r="G210" s="36"/>
      <c r="H210" s="36"/>
      <c r="I210" s="36"/>
      <c r="J210" s="36"/>
      <c r="K210" s="412"/>
      <c r="L210" s="2"/>
      <c r="M210" s="1">
        <v>9</v>
      </c>
      <c r="N210" s="15">
        <f>A204</f>
        <v>44854</v>
      </c>
      <c r="O210" s="15" t="str">
        <f>IF(A206="","",A206)</f>
        <v>Laid Back</v>
      </c>
      <c r="P210" s="37" t="str">
        <f>A203</f>
        <v>Thu</v>
      </c>
      <c r="U210" s="38"/>
    </row>
    <row r="211" spans="1:21" ht="14.25" customHeight="1" thickBot="1">
      <c r="A211" s="336" t="s">
        <v>1275</v>
      </c>
      <c r="B211" s="277"/>
      <c r="C211" s="284" t="s">
        <v>1082</v>
      </c>
      <c r="D211" s="259"/>
      <c r="E211" s="260"/>
      <c r="F211" s="46"/>
      <c r="G211" s="261"/>
      <c r="H211" s="261"/>
      <c r="I211" s="261"/>
      <c r="J211" s="261"/>
      <c r="K211" s="413"/>
      <c r="L211" s="3"/>
      <c r="M211" s="1">
        <v>10</v>
      </c>
      <c r="N211" s="15">
        <f>A204</f>
        <v>44854</v>
      </c>
      <c r="O211" s="15" t="str">
        <f>IF(A206="","",A206)</f>
        <v>Laid Back</v>
      </c>
      <c r="P211" s="37" t="str">
        <f>A203</f>
        <v>Thu</v>
      </c>
      <c r="U211" s="38"/>
    </row>
    <row r="212" spans="1:21" s="239" customFormat="1" ht="14.25" customHeight="1">
      <c r="A212" s="330"/>
      <c r="B212" s="234"/>
      <c r="C212" s="262"/>
      <c r="D212" s="357"/>
      <c r="E212" s="41"/>
      <c r="F212" s="41"/>
      <c r="G212" s="263"/>
      <c r="H212" s="263"/>
      <c r="I212" s="263"/>
      <c r="J212" s="263"/>
      <c r="K212" s="411"/>
      <c r="L212" s="235"/>
      <c r="M212" s="236"/>
      <c r="N212" s="237"/>
      <c r="O212" s="237"/>
      <c r="P212" s="238"/>
      <c r="U212" s="240"/>
    </row>
    <row r="213" spans="1:21" ht="14.25" customHeight="1">
      <c r="A213" s="331" t="s">
        <v>947</v>
      </c>
      <c r="B213" s="268">
        <v>4</v>
      </c>
      <c r="C213" s="42">
        <v>0.35416666666666669</v>
      </c>
      <c r="D213" s="12" t="s">
        <v>1046</v>
      </c>
      <c r="E213" s="28" t="s">
        <v>1293</v>
      </c>
      <c r="F213" s="41"/>
      <c r="G213" s="36">
        <v>680</v>
      </c>
      <c r="H213" s="36"/>
      <c r="I213" s="36" t="s">
        <v>1325</v>
      </c>
      <c r="J213" s="36"/>
      <c r="K213" s="412">
        <v>0</v>
      </c>
      <c r="L213" s="2"/>
      <c r="M213" s="1">
        <v>2</v>
      </c>
      <c r="N213" s="15">
        <f>A214</f>
        <v>44864</v>
      </c>
      <c r="O213" s="15" t="str">
        <f>IF(A216="","",A216)</f>
        <v>Uco</v>
      </c>
      <c r="P213" s="37" t="str">
        <f>A213</f>
        <v>Sun</v>
      </c>
      <c r="U213" s="38"/>
    </row>
    <row r="214" spans="1:21" ht="14.25" customHeight="1">
      <c r="A214" s="332">
        <v>44864</v>
      </c>
      <c r="B214" s="268"/>
      <c r="C214" s="42"/>
      <c r="D214" s="29" t="s">
        <v>846</v>
      </c>
      <c r="E214" s="343" t="s">
        <v>1297</v>
      </c>
      <c r="F214" s="39"/>
      <c r="G214" s="36"/>
      <c r="H214" s="36"/>
      <c r="I214" s="36"/>
      <c r="J214" s="36"/>
      <c r="K214" s="412"/>
      <c r="L214" s="2"/>
      <c r="M214" s="1">
        <v>3</v>
      </c>
      <c r="N214" s="15">
        <f>A214</f>
        <v>44864</v>
      </c>
      <c r="O214" s="15" t="str">
        <f>IF(A216="","",A216)</f>
        <v>Uco</v>
      </c>
      <c r="P214" s="37" t="str">
        <f>A213</f>
        <v>Sun</v>
      </c>
      <c r="U214" s="38"/>
    </row>
    <row r="215" spans="1:21" ht="14.25" customHeight="1">
      <c r="A215" s="333">
        <v>102</v>
      </c>
      <c r="B215" s="268"/>
      <c r="C215" s="42">
        <v>0.34722222222222227</v>
      </c>
      <c r="D215" s="29" t="s">
        <v>1098</v>
      </c>
      <c r="E215" s="28" t="s">
        <v>1100</v>
      </c>
      <c r="F215" s="329" t="s">
        <v>1249</v>
      </c>
      <c r="G215" s="36">
        <v>1110</v>
      </c>
      <c r="H215" s="36"/>
      <c r="I215" s="36" t="s">
        <v>1292</v>
      </c>
      <c r="J215" s="36"/>
      <c r="K215" s="412">
        <v>0</v>
      </c>
      <c r="L215" s="2"/>
      <c r="M215" s="1">
        <v>4</v>
      </c>
      <c r="N215" s="15">
        <f>A214</f>
        <v>44864</v>
      </c>
      <c r="O215" s="15" t="str">
        <f>IF(A216="","",A216)</f>
        <v>Uco</v>
      </c>
      <c r="P215" s="37" t="str">
        <f>A213</f>
        <v>Sun</v>
      </c>
      <c r="U215" s="38"/>
    </row>
    <row r="216" spans="1:21" ht="14.25" customHeight="1">
      <c r="A216" s="334" t="s">
        <v>848</v>
      </c>
      <c r="B216" s="268"/>
      <c r="C216" s="43"/>
      <c r="D216" s="29" t="s">
        <v>1099</v>
      </c>
      <c r="E216" s="28"/>
      <c r="F216" s="39"/>
      <c r="G216" s="36"/>
      <c r="H216" s="36"/>
      <c r="I216" s="36"/>
      <c r="J216" s="36"/>
      <c r="K216" s="412"/>
      <c r="L216" s="2"/>
      <c r="M216" s="1">
        <v>5</v>
      </c>
      <c r="N216" s="15">
        <f>A214</f>
        <v>44864</v>
      </c>
      <c r="O216" s="15" t="str">
        <f>IF(A216="","",A216)</f>
        <v>Uco</v>
      </c>
      <c r="P216" s="37" t="str">
        <f>A213</f>
        <v>Sun</v>
      </c>
      <c r="U216" s="38"/>
    </row>
    <row r="217" spans="1:21" ht="14.25" customHeight="1">
      <c r="A217" s="335" t="s">
        <v>1298</v>
      </c>
      <c r="B217" s="268"/>
      <c r="C217" s="42"/>
      <c r="D217" s="29"/>
      <c r="E217" s="28"/>
      <c r="F217" s="39"/>
      <c r="G217" s="36"/>
      <c r="H217" s="36"/>
      <c r="I217" s="36"/>
      <c r="J217" s="36"/>
      <c r="K217" s="412"/>
      <c r="L217" s="2"/>
      <c r="M217" s="1">
        <v>6</v>
      </c>
      <c r="N217" s="15">
        <f>A214</f>
        <v>44864</v>
      </c>
      <c r="O217" s="15" t="str">
        <f>IF(A216="","",A216)</f>
        <v>Uco</v>
      </c>
      <c r="P217" s="37" t="str">
        <f>A213</f>
        <v>Sun</v>
      </c>
      <c r="U217" s="38"/>
    </row>
    <row r="218" spans="1:21" ht="14.25" customHeight="1">
      <c r="A218" s="335" t="s">
        <v>1128</v>
      </c>
      <c r="B218" s="268"/>
      <c r="C218" s="42"/>
      <c r="D218" s="29"/>
      <c r="E218" s="28"/>
      <c r="F218" s="39"/>
      <c r="G218" s="36"/>
      <c r="H218" s="36"/>
      <c r="I218" s="36"/>
      <c r="J218" s="36"/>
      <c r="K218" s="412"/>
      <c r="L218" s="2"/>
      <c r="M218" s="1">
        <v>7</v>
      </c>
      <c r="N218" s="15">
        <f>A214</f>
        <v>44864</v>
      </c>
      <c r="O218" s="15" t="str">
        <f>IF(A216="","",A216)</f>
        <v>Uco</v>
      </c>
      <c r="P218" s="37" t="str">
        <f>A213</f>
        <v>Sun</v>
      </c>
      <c r="U218" s="38"/>
    </row>
    <row r="219" spans="1:21" ht="14.25" customHeight="1">
      <c r="A219" s="340" t="s">
        <v>1299</v>
      </c>
      <c r="B219" s="268"/>
      <c r="C219" s="42"/>
      <c r="D219" s="29"/>
      <c r="E219" s="28"/>
      <c r="F219" s="39"/>
      <c r="G219" s="36"/>
      <c r="H219" s="36"/>
      <c r="I219" s="36"/>
      <c r="J219" s="36"/>
      <c r="K219" s="412"/>
      <c r="L219" s="2"/>
      <c r="M219" s="1">
        <v>8</v>
      </c>
      <c r="N219" s="15">
        <f>A214</f>
        <v>44864</v>
      </c>
      <c r="O219" s="15" t="str">
        <f>IF(A216="","",A216)</f>
        <v>Uco</v>
      </c>
      <c r="P219" s="37" t="str">
        <f>A213</f>
        <v>Sun</v>
      </c>
      <c r="U219" s="38"/>
    </row>
    <row r="220" spans="1:21" ht="14.25" customHeight="1">
      <c r="A220" s="337"/>
      <c r="B220" s="268"/>
      <c r="C220" s="42"/>
      <c r="D220" s="29"/>
      <c r="E220" s="28"/>
      <c r="F220" s="39"/>
      <c r="G220" s="36"/>
      <c r="H220" s="36"/>
      <c r="I220" s="36"/>
      <c r="J220" s="36"/>
      <c r="K220" s="412"/>
      <c r="L220" s="2"/>
      <c r="M220" s="1">
        <v>9</v>
      </c>
      <c r="N220" s="15">
        <f>A214</f>
        <v>44864</v>
      </c>
      <c r="O220" s="15" t="str">
        <f>IF(A216="","",A216)</f>
        <v>Uco</v>
      </c>
      <c r="P220" s="37" t="str">
        <f>A213</f>
        <v>Sun</v>
      </c>
      <c r="U220" s="38"/>
    </row>
    <row r="221" spans="1:21" ht="14.25" customHeight="1" thickBot="1">
      <c r="A221" s="336" t="s">
        <v>1296</v>
      </c>
      <c r="B221" s="277"/>
      <c r="C221" s="284" t="s">
        <v>1245</v>
      </c>
      <c r="D221" s="259"/>
      <c r="E221" s="260"/>
      <c r="F221" s="46"/>
      <c r="G221" s="261"/>
      <c r="H221" s="261"/>
      <c r="I221" s="261"/>
      <c r="J221" s="261"/>
      <c r="K221" s="413"/>
      <c r="L221" s="3"/>
      <c r="M221" s="1">
        <v>10</v>
      </c>
      <c r="N221" s="15">
        <f>A214</f>
        <v>44864</v>
      </c>
      <c r="O221" s="15" t="str">
        <f>IF(A216="","",A216)</f>
        <v>Uco</v>
      </c>
      <c r="P221" s="37" t="str">
        <f>A213</f>
        <v>Sun</v>
      </c>
      <c r="U221" s="38"/>
    </row>
    <row r="222" spans="1:21" s="239" customFormat="1" ht="14.25" customHeight="1">
      <c r="A222" s="330"/>
      <c r="B222" s="234"/>
      <c r="C222" s="262"/>
      <c r="D222" s="232"/>
      <c r="E222" s="41"/>
      <c r="F222" s="41"/>
      <c r="G222" s="344"/>
      <c r="H222" s="344"/>
      <c r="I222" s="344"/>
      <c r="J222" s="263"/>
      <c r="K222" s="411"/>
      <c r="L222" s="235"/>
      <c r="M222" s="236"/>
      <c r="N222" s="237"/>
      <c r="O222" s="237"/>
      <c r="P222" s="238"/>
      <c r="U222" s="240"/>
    </row>
    <row r="223" spans="1:21" ht="14.25" customHeight="1">
      <c r="A223" s="331" t="s">
        <v>941</v>
      </c>
      <c r="B223" s="268">
        <v>4</v>
      </c>
      <c r="C223" s="42">
        <v>0.37152777777777773</v>
      </c>
      <c r="D223" s="12" t="s">
        <v>1046</v>
      </c>
      <c r="E223" s="28" t="s">
        <v>1293</v>
      </c>
      <c r="F223" s="41"/>
      <c r="G223" s="36">
        <v>680</v>
      </c>
      <c r="H223" s="36"/>
      <c r="I223" s="36" t="s">
        <v>1325</v>
      </c>
      <c r="J223" s="36"/>
      <c r="K223" s="412">
        <v>0</v>
      </c>
      <c r="L223" s="2"/>
      <c r="M223" s="1">
        <v>2</v>
      </c>
      <c r="N223" s="15">
        <f>A224</f>
        <v>44865</v>
      </c>
      <c r="O223" s="15" t="str">
        <f>IF(A226="","",A226)</f>
        <v>Luján</v>
      </c>
      <c r="P223" s="37" t="str">
        <f>A223</f>
        <v>Mon</v>
      </c>
      <c r="U223" s="38"/>
    </row>
    <row r="224" spans="1:21" ht="14.25" customHeight="1">
      <c r="A224" s="332">
        <v>44865</v>
      </c>
      <c r="B224" s="268"/>
      <c r="C224" s="43"/>
      <c r="D224" s="29" t="s">
        <v>846</v>
      </c>
      <c r="E224" s="343" t="s">
        <v>1297</v>
      </c>
      <c r="F224" s="39"/>
      <c r="G224" s="342"/>
      <c r="H224" s="342"/>
      <c r="I224" s="342"/>
      <c r="J224" s="36"/>
      <c r="K224" s="412"/>
      <c r="L224" s="2"/>
      <c r="M224" s="1">
        <v>3</v>
      </c>
      <c r="N224" s="15">
        <f>A224</f>
        <v>44865</v>
      </c>
      <c r="O224" s="15" t="str">
        <f>IF(A226="","",A226)</f>
        <v>Luján</v>
      </c>
      <c r="P224" s="37" t="str">
        <f>A223</f>
        <v>Mon</v>
      </c>
      <c r="U224" s="38"/>
    </row>
    <row r="225" spans="1:21" ht="14.25" customHeight="1">
      <c r="A225" s="333">
        <v>103</v>
      </c>
      <c r="B225" s="268"/>
      <c r="C225" s="42">
        <v>0.36458333333333331</v>
      </c>
      <c r="D225" s="29" t="s">
        <v>1098</v>
      </c>
      <c r="E225" s="28" t="s">
        <v>1100</v>
      </c>
      <c r="F225" s="329" t="s">
        <v>1249</v>
      </c>
      <c r="G225" s="36">
        <v>1110</v>
      </c>
      <c r="H225" s="36"/>
      <c r="I225" s="36" t="s">
        <v>1292</v>
      </c>
      <c r="J225" s="36"/>
      <c r="K225" s="412">
        <v>0</v>
      </c>
      <c r="L225" s="2"/>
      <c r="M225" s="1">
        <v>4</v>
      </c>
      <c r="N225" s="15">
        <f>A224</f>
        <v>44865</v>
      </c>
      <c r="O225" s="15" t="str">
        <f>IF(A226="","",A226)</f>
        <v>Luján</v>
      </c>
      <c r="P225" s="37" t="str">
        <f>A223</f>
        <v>Mon</v>
      </c>
      <c r="U225" s="38"/>
    </row>
    <row r="226" spans="1:21" ht="14.25" customHeight="1">
      <c r="A226" s="334" t="s">
        <v>64</v>
      </c>
      <c r="B226" s="268"/>
      <c r="C226" s="43"/>
      <c r="D226" s="29" t="s">
        <v>1099</v>
      </c>
      <c r="E226" s="28"/>
      <c r="F226" s="39"/>
      <c r="G226" s="36"/>
      <c r="H226" s="36"/>
      <c r="I226" s="36"/>
      <c r="J226" s="36"/>
      <c r="K226" s="412"/>
      <c r="L226" s="2"/>
      <c r="M226" s="1">
        <v>5</v>
      </c>
      <c r="N226" s="15">
        <f>A224</f>
        <v>44865</v>
      </c>
      <c r="O226" s="15" t="str">
        <f>IF(A226="","",A226)</f>
        <v>Luján</v>
      </c>
      <c r="P226" s="37" t="str">
        <f>A223</f>
        <v>Mon</v>
      </c>
      <c r="U226" s="38"/>
    </row>
    <row r="227" spans="1:21" ht="14.25" customHeight="1">
      <c r="A227" s="335" t="s">
        <v>1302</v>
      </c>
      <c r="B227" s="268"/>
      <c r="C227" s="42"/>
      <c r="D227" s="29"/>
      <c r="E227" s="28"/>
      <c r="F227" s="28"/>
      <c r="G227" s="36"/>
      <c r="H227" s="36"/>
      <c r="I227" s="36"/>
      <c r="J227" s="36"/>
      <c r="K227" s="412"/>
      <c r="L227" s="2"/>
      <c r="M227" s="1">
        <v>6</v>
      </c>
      <c r="N227" s="15">
        <f>A224</f>
        <v>44865</v>
      </c>
      <c r="O227" s="15" t="str">
        <f>IF(A226="","",A226)</f>
        <v>Luján</v>
      </c>
      <c r="P227" s="37" t="str">
        <f>A223</f>
        <v>Mon</v>
      </c>
      <c r="U227" s="38"/>
    </row>
    <row r="228" spans="1:21" ht="14.25" customHeight="1">
      <c r="A228" s="335" t="s">
        <v>1303</v>
      </c>
      <c r="B228" s="268"/>
      <c r="C228" s="42"/>
      <c r="D228" s="29"/>
      <c r="E228" s="28"/>
      <c r="F228" s="39"/>
      <c r="G228" s="36"/>
      <c r="H228" s="36"/>
      <c r="I228" s="36"/>
      <c r="J228" s="36"/>
      <c r="K228" s="412"/>
      <c r="L228" s="2"/>
      <c r="M228" s="1">
        <v>7</v>
      </c>
      <c r="N228" s="15">
        <f>A224</f>
        <v>44865</v>
      </c>
      <c r="O228" s="15" t="str">
        <f>IF(A226="","",A226)</f>
        <v>Luján</v>
      </c>
      <c r="P228" s="37" t="str">
        <f>A223</f>
        <v>Mon</v>
      </c>
      <c r="U228" s="38"/>
    </row>
    <row r="229" spans="1:21" ht="14.25" customHeight="1">
      <c r="A229" s="335" t="s">
        <v>1028</v>
      </c>
      <c r="B229" s="268"/>
      <c r="C229" s="42"/>
      <c r="D229" s="29"/>
      <c r="E229" s="28"/>
      <c r="F229" s="39"/>
      <c r="G229" s="36"/>
      <c r="H229" s="36"/>
      <c r="I229" s="36"/>
      <c r="J229" s="36"/>
      <c r="K229" s="412"/>
      <c r="L229" s="2"/>
      <c r="M229" s="1">
        <v>8</v>
      </c>
      <c r="N229" s="15">
        <f>A224</f>
        <v>44865</v>
      </c>
      <c r="O229" s="15" t="str">
        <f>IF(A226="","",A226)</f>
        <v>Luján</v>
      </c>
      <c r="P229" s="37" t="str">
        <f>A223</f>
        <v>Mon</v>
      </c>
      <c r="U229" s="38"/>
    </row>
    <row r="230" spans="1:21" ht="14.25" customHeight="1">
      <c r="A230" s="335" t="s">
        <v>1304</v>
      </c>
      <c r="B230" s="268"/>
      <c r="C230" s="42"/>
      <c r="D230" s="29"/>
      <c r="E230" s="28"/>
      <c r="F230" s="39"/>
      <c r="G230" s="36"/>
      <c r="H230" s="36"/>
      <c r="I230" s="36"/>
      <c r="J230" s="36"/>
      <c r="K230" s="412"/>
      <c r="L230" s="2"/>
      <c r="M230" s="1">
        <v>9</v>
      </c>
      <c r="N230" s="15">
        <f>A224</f>
        <v>44865</v>
      </c>
      <c r="O230" s="15" t="str">
        <f>IF(A226="","",A226)</f>
        <v>Luján</v>
      </c>
      <c r="P230" s="37" t="str">
        <f>A223</f>
        <v>Mon</v>
      </c>
      <c r="U230" s="38"/>
    </row>
    <row r="231" spans="1:21" ht="14.25" customHeight="1" thickBot="1">
      <c r="A231" s="336" t="s">
        <v>1300</v>
      </c>
      <c r="B231" s="277"/>
      <c r="C231" s="284" t="s">
        <v>1075</v>
      </c>
      <c r="D231" s="259"/>
      <c r="E231" s="260"/>
      <c r="F231" s="46"/>
      <c r="G231" s="261"/>
      <c r="H231" s="261"/>
      <c r="I231" s="261"/>
      <c r="J231" s="261"/>
      <c r="K231" s="413"/>
      <c r="L231" s="3"/>
      <c r="M231" s="1">
        <v>10</v>
      </c>
      <c r="N231" s="15">
        <f>A224</f>
        <v>44865</v>
      </c>
      <c r="O231" s="15" t="str">
        <f>IF(A226="","",A226)</f>
        <v>Luján</v>
      </c>
      <c r="P231" s="37" t="str">
        <f>A223</f>
        <v>Mon</v>
      </c>
      <c r="U231" s="38"/>
    </row>
    <row r="232" spans="1:21" s="239" customFormat="1" ht="14.25" customHeight="1">
      <c r="A232" s="330"/>
      <c r="B232" s="234"/>
      <c r="C232" s="262"/>
      <c r="D232" s="232"/>
      <c r="E232" s="41"/>
      <c r="F232" s="41"/>
      <c r="G232" s="263"/>
      <c r="H232" s="263"/>
      <c r="I232" s="263"/>
      <c r="J232" s="263"/>
      <c r="K232" s="411"/>
      <c r="L232" s="235"/>
      <c r="M232" s="236"/>
      <c r="N232" s="237"/>
      <c r="O232" s="237"/>
      <c r="P232" s="238"/>
      <c r="U232" s="240"/>
    </row>
    <row r="233" spans="1:21" ht="14.25" customHeight="1">
      <c r="A233" s="331" t="s">
        <v>943</v>
      </c>
      <c r="B233" s="268">
        <v>2</v>
      </c>
      <c r="C233" s="42">
        <v>0.36805555555555558</v>
      </c>
      <c r="D233" s="29" t="s">
        <v>1098</v>
      </c>
      <c r="E233" s="28" t="s">
        <v>1100</v>
      </c>
      <c r="F233" s="329" t="s">
        <v>1249</v>
      </c>
      <c r="G233" s="36">
        <v>1110</v>
      </c>
      <c r="H233" s="36"/>
      <c r="I233" s="36" t="s">
        <v>1292</v>
      </c>
      <c r="J233" s="36"/>
      <c r="K233" s="412">
        <v>0</v>
      </c>
      <c r="L233" s="2"/>
      <c r="M233" s="1">
        <v>2</v>
      </c>
      <c r="N233" s="15">
        <f>A234</f>
        <v>44867</v>
      </c>
      <c r="O233" s="15" t="str">
        <f>IF(A236="","",A236)</f>
        <v>Profound Malbec</v>
      </c>
      <c r="P233" s="37" t="str">
        <f>A233</f>
        <v>Wed</v>
      </c>
      <c r="U233" s="38"/>
    </row>
    <row r="234" spans="1:21" ht="14.25" customHeight="1">
      <c r="A234" s="332">
        <v>44867</v>
      </c>
      <c r="B234" s="268"/>
      <c r="C234" s="42"/>
      <c r="D234" s="29" t="s">
        <v>1099</v>
      </c>
      <c r="E234" s="28"/>
      <c r="F234" s="41"/>
      <c r="G234" s="36"/>
      <c r="H234" s="36"/>
      <c r="I234" s="36"/>
      <c r="J234" s="36"/>
      <c r="K234" s="412"/>
      <c r="L234" s="2"/>
      <c r="M234" s="1">
        <v>3</v>
      </c>
      <c r="N234" s="15">
        <f>A234</f>
        <v>44867</v>
      </c>
      <c r="O234" s="15" t="str">
        <f>IF(A236="","",A236)</f>
        <v>Profound Malbec</v>
      </c>
      <c r="P234" s="37" t="str">
        <f>A233</f>
        <v>Wed</v>
      </c>
      <c r="U234" s="38"/>
    </row>
    <row r="235" spans="1:21" ht="14.25" customHeight="1">
      <c r="A235" s="333">
        <v>104</v>
      </c>
      <c r="B235" s="268"/>
      <c r="C235" s="42"/>
      <c r="D235" s="29"/>
      <c r="E235" s="28"/>
      <c r="F235" s="28"/>
      <c r="G235" s="36"/>
      <c r="H235" s="342"/>
      <c r="I235" s="36"/>
      <c r="J235" s="36"/>
      <c r="K235" s="412"/>
      <c r="L235" s="2"/>
      <c r="M235" s="1">
        <v>4</v>
      </c>
      <c r="N235" s="15">
        <f>A234</f>
        <v>44867</v>
      </c>
      <c r="O235" s="15" t="str">
        <f>IF(A236="","",A236)</f>
        <v>Profound Malbec</v>
      </c>
      <c r="P235" s="37" t="str">
        <f>A233</f>
        <v>Wed</v>
      </c>
      <c r="U235" s="38"/>
    </row>
    <row r="236" spans="1:21" ht="14.25" customHeight="1">
      <c r="A236" s="334" t="s">
        <v>1097</v>
      </c>
      <c r="B236" s="268"/>
      <c r="C236" s="43"/>
      <c r="D236" s="40"/>
      <c r="E236" s="39"/>
      <c r="F236" s="39"/>
      <c r="G236" s="342"/>
      <c r="H236" s="342"/>
      <c r="I236" s="36"/>
      <c r="J236" s="36"/>
      <c r="K236" s="412"/>
      <c r="L236" s="2"/>
      <c r="M236" s="1">
        <v>5</v>
      </c>
      <c r="N236" s="15">
        <f>A234</f>
        <v>44867</v>
      </c>
      <c r="O236" s="15" t="str">
        <f>IF(A236="","",A236)</f>
        <v>Profound Malbec</v>
      </c>
      <c r="P236" s="37" t="str">
        <f>A233</f>
        <v>Wed</v>
      </c>
      <c r="U236" s="38"/>
    </row>
    <row r="237" spans="1:21" ht="14.25" customHeight="1">
      <c r="A237" s="335" t="s">
        <v>1068</v>
      </c>
      <c r="B237" s="268"/>
      <c r="C237" s="42"/>
      <c r="D237" s="29"/>
      <c r="E237" s="28"/>
      <c r="F237" s="39"/>
      <c r="G237" s="36"/>
      <c r="H237" s="36"/>
      <c r="I237" s="36"/>
      <c r="J237" s="36"/>
      <c r="K237" s="412"/>
      <c r="L237" s="2"/>
      <c r="M237" s="1">
        <v>6</v>
      </c>
      <c r="N237" s="15">
        <f>A234</f>
        <v>44867</v>
      </c>
      <c r="O237" s="15" t="str">
        <f>IF(A236="","",A236)</f>
        <v>Profound Malbec</v>
      </c>
      <c r="P237" s="37" t="str">
        <f>A233</f>
        <v>Wed</v>
      </c>
      <c r="U237" s="38"/>
    </row>
    <row r="238" spans="1:21" ht="14.25" customHeight="1">
      <c r="A238" s="335" t="s">
        <v>1005</v>
      </c>
      <c r="B238" s="268"/>
      <c r="C238" s="42"/>
      <c r="D238" s="29" t="s">
        <v>1105</v>
      </c>
      <c r="E238" s="28"/>
      <c r="F238" s="39"/>
      <c r="G238" s="36"/>
      <c r="H238" s="36"/>
      <c r="I238" s="36"/>
      <c r="J238" s="36"/>
      <c r="K238" s="412"/>
      <c r="L238" s="2"/>
      <c r="M238" s="1">
        <v>7</v>
      </c>
      <c r="N238" s="15">
        <f>A234</f>
        <v>44867</v>
      </c>
      <c r="O238" s="15" t="str">
        <f>IF(A236="","",A236)</f>
        <v>Profound Malbec</v>
      </c>
      <c r="P238" s="37" t="str">
        <f>A233</f>
        <v>Wed</v>
      </c>
      <c r="U238" s="38"/>
    </row>
    <row r="239" spans="1:21" ht="14.25" customHeight="1">
      <c r="A239" s="335" t="s">
        <v>1081</v>
      </c>
      <c r="B239" s="268"/>
      <c r="C239" s="42"/>
      <c r="D239" s="29"/>
      <c r="E239" s="28"/>
      <c r="F239" s="39"/>
      <c r="G239" s="36"/>
      <c r="H239" s="36"/>
      <c r="I239" s="36"/>
      <c r="J239" s="36"/>
      <c r="K239" s="412"/>
      <c r="L239" s="2"/>
      <c r="M239" s="1">
        <v>8</v>
      </c>
      <c r="N239" s="15">
        <f>A234</f>
        <v>44867</v>
      </c>
      <c r="O239" s="15" t="str">
        <f>IF(A236="","",A236)</f>
        <v>Profound Malbec</v>
      </c>
      <c r="P239" s="37" t="str">
        <f>A233</f>
        <v>Wed</v>
      </c>
      <c r="U239" s="38"/>
    </row>
    <row r="240" spans="1:21" ht="14.25" customHeight="1">
      <c r="A240" s="337"/>
      <c r="B240" s="268"/>
      <c r="C240" s="42"/>
      <c r="D240" s="29"/>
      <c r="E240" s="28"/>
      <c r="F240" s="39"/>
      <c r="G240" s="36"/>
      <c r="H240" s="36"/>
      <c r="I240" s="36"/>
      <c r="J240" s="36"/>
      <c r="K240" s="412"/>
      <c r="L240" s="2"/>
      <c r="M240" s="1">
        <v>9</v>
      </c>
      <c r="N240" s="15">
        <f>A234</f>
        <v>44867</v>
      </c>
      <c r="O240" s="15" t="str">
        <f>IF(A236="","",A236)</f>
        <v>Profound Malbec</v>
      </c>
      <c r="P240" s="37" t="str">
        <f>A233</f>
        <v>Wed</v>
      </c>
      <c r="U240" s="38"/>
    </row>
    <row r="241" spans="1:21" ht="14.25" customHeight="1" thickBot="1">
      <c r="A241" s="336" t="s">
        <v>1319</v>
      </c>
      <c r="B241" s="277"/>
      <c r="C241" s="284"/>
      <c r="D241" s="259"/>
      <c r="E241" s="260"/>
      <c r="F241" s="46"/>
      <c r="G241" s="261"/>
      <c r="H241" s="261"/>
      <c r="I241" s="261"/>
      <c r="J241" s="261"/>
      <c r="K241" s="413"/>
      <c r="L241" s="3"/>
      <c r="M241" s="1">
        <v>10</v>
      </c>
      <c r="N241" s="15">
        <f>A234</f>
        <v>44867</v>
      </c>
      <c r="O241" s="15" t="str">
        <f>IF(A236="","",A236)</f>
        <v>Profound Malbec</v>
      </c>
      <c r="P241" s="37" t="str">
        <f>A233</f>
        <v>Wed</v>
      </c>
      <c r="U241" s="38"/>
    </row>
    <row r="242" spans="1:21" s="239" customFormat="1" ht="14.25" customHeight="1">
      <c r="A242" s="330"/>
      <c r="B242" s="234"/>
      <c r="C242" s="262"/>
      <c r="D242" s="232"/>
      <c r="E242" s="41"/>
      <c r="F242" s="41"/>
      <c r="G242" s="263"/>
      <c r="H242" s="263"/>
      <c r="I242" s="263"/>
      <c r="J242" s="263"/>
      <c r="K242" s="411"/>
      <c r="L242" s="235"/>
      <c r="M242" s="236"/>
      <c r="N242" s="237"/>
      <c r="O242" s="237"/>
      <c r="P242" s="238"/>
      <c r="U242" s="240"/>
    </row>
    <row r="243" spans="1:21" ht="14.25" customHeight="1">
      <c r="A243" s="331" t="s">
        <v>943</v>
      </c>
      <c r="B243" s="268">
        <v>3</v>
      </c>
      <c r="C243" s="42">
        <v>0.3611111111111111</v>
      </c>
      <c r="D243" s="29" t="s">
        <v>1253</v>
      </c>
      <c r="E243" s="28" t="s">
        <v>1326</v>
      </c>
      <c r="F243" s="329" t="s">
        <v>1327</v>
      </c>
      <c r="G243" s="36">
        <v>370</v>
      </c>
      <c r="H243" s="36"/>
      <c r="I243" s="36" t="s">
        <v>1328</v>
      </c>
      <c r="J243" s="36"/>
      <c r="K243" s="412">
        <v>0</v>
      </c>
      <c r="L243" s="2"/>
      <c r="M243" s="1">
        <v>2</v>
      </c>
      <c r="N243" s="15">
        <f>A244</f>
        <v>44867</v>
      </c>
      <c r="O243" s="15" t="str">
        <f>IF(A246="","",A246)</f>
        <v>Uco</v>
      </c>
      <c r="P243" s="37" t="str">
        <f>A243</f>
        <v>Wed</v>
      </c>
      <c r="U243" s="38"/>
    </row>
    <row r="244" spans="1:21" ht="14.25" customHeight="1">
      <c r="A244" s="332">
        <v>44867</v>
      </c>
      <c r="B244" s="268"/>
      <c r="C244" s="42"/>
      <c r="D244" s="29" t="s">
        <v>1254</v>
      </c>
      <c r="E244" s="28"/>
      <c r="F244" s="360" t="s">
        <v>1340</v>
      </c>
      <c r="G244" s="36"/>
      <c r="H244" s="36"/>
      <c r="I244" s="36"/>
      <c r="J244" s="36"/>
      <c r="K244" s="412"/>
      <c r="L244" s="2"/>
      <c r="M244" s="1">
        <v>3</v>
      </c>
      <c r="N244" s="15">
        <f>A244</f>
        <v>44867</v>
      </c>
      <c r="O244" s="15" t="str">
        <f>IF(A246="","",A246)</f>
        <v>Uco</v>
      </c>
      <c r="P244" s="37" t="str">
        <f>A243</f>
        <v>Wed</v>
      </c>
      <c r="U244" s="38"/>
    </row>
    <row r="245" spans="1:21" ht="14.25" customHeight="1">
      <c r="A245" s="333">
        <v>105</v>
      </c>
      <c r="B245" s="268"/>
      <c r="C245" s="42">
        <v>0.34027777777777773</v>
      </c>
      <c r="D245" s="29" t="s">
        <v>1320</v>
      </c>
      <c r="E245" s="28" t="s">
        <v>1318</v>
      </c>
      <c r="F245" s="28" t="s">
        <v>1321</v>
      </c>
      <c r="G245" s="36">
        <v>185</v>
      </c>
      <c r="H245" s="36"/>
      <c r="I245" s="36">
        <v>185</v>
      </c>
      <c r="J245" s="36"/>
      <c r="K245" s="412">
        <v>0</v>
      </c>
      <c r="L245" s="2"/>
      <c r="M245" s="1">
        <v>4</v>
      </c>
      <c r="N245" s="15">
        <f>A244</f>
        <v>44867</v>
      </c>
      <c r="O245" s="15" t="str">
        <f>IF(A246="","",A246)</f>
        <v>Uco</v>
      </c>
      <c r="P245" s="37" t="str">
        <f>A243</f>
        <v>Wed</v>
      </c>
      <c r="U245" s="38"/>
    </row>
    <row r="246" spans="1:21" ht="14.25" customHeight="1">
      <c r="A246" s="334" t="s">
        <v>848</v>
      </c>
      <c r="B246" s="268"/>
      <c r="C246" s="43"/>
      <c r="D246" s="29"/>
      <c r="E246" s="28" t="s">
        <v>1324</v>
      </c>
      <c r="F246" s="360" t="s">
        <v>1349</v>
      </c>
      <c r="G246" s="36"/>
      <c r="H246" s="36"/>
      <c r="I246" s="36"/>
      <c r="J246" s="36"/>
      <c r="K246" s="412"/>
      <c r="L246" s="2"/>
      <c r="M246" s="1">
        <v>5</v>
      </c>
      <c r="N246" s="15">
        <f>A244</f>
        <v>44867</v>
      </c>
      <c r="O246" s="15" t="str">
        <f>IF(A246="","",A246)</f>
        <v>Uco</v>
      </c>
      <c r="P246" s="37" t="str">
        <f>A243</f>
        <v>Wed</v>
      </c>
      <c r="U246" s="38"/>
    </row>
    <row r="247" spans="1:21" ht="14.25" customHeight="1">
      <c r="A247" s="335" t="s">
        <v>1127</v>
      </c>
      <c r="B247" s="268"/>
      <c r="C247" s="42"/>
      <c r="D247" s="29"/>
      <c r="E247" s="39"/>
      <c r="F247" s="41"/>
      <c r="G247" s="36"/>
      <c r="H247" s="36"/>
      <c r="I247" s="36"/>
      <c r="J247" s="36"/>
      <c r="K247" s="412"/>
      <c r="L247" s="2"/>
      <c r="M247" s="1">
        <v>6</v>
      </c>
      <c r="N247" s="15">
        <f>A244</f>
        <v>44867</v>
      </c>
      <c r="O247" s="15" t="str">
        <f>IF(A246="","",A246)</f>
        <v>Uco</v>
      </c>
      <c r="P247" s="37" t="str">
        <f>A243</f>
        <v>Wed</v>
      </c>
      <c r="U247" s="38"/>
    </row>
    <row r="248" spans="1:21" ht="14.25" customHeight="1">
      <c r="A248" s="335" t="s">
        <v>1128</v>
      </c>
      <c r="B248" s="268"/>
      <c r="C248" s="42"/>
      <c r="D248" s="29"/>
      <c r="E248" s="28"/>
      <c r="F248" s="39"/>
      <c r="G248" s="36"/>
      <c r="H248" s="36"/>
      <c r="I248" s="36"/>
      <c r="J248" s="36"/>
      <c r="K248" s="412"/>
      <c r="L248" s="2"/>
      <c r="M248" s="1">
        <v>7</v>
      </c>
      <c r="N248" s="15">
        <f>A244</f>
        <v>44867</v>
      </c>
      <c r="O248" s="15" t="str">
        <f>IF(A246="","",A246)</f>
        <v>Uco</v>
      </c>
      <c r="P248" s="37" t="str">
        <f>A243</f>
        <v>Wed</v>
      </c>
      <c r="U248" s="38"/>
    </row>
    <row r="249" spans="1:21" ht="14.25" customHeight="1">
      <c r="A249" s="335" t="s">
        <v>1299</v>
      </c>
      <c r="B249" s="268"/>
      <c r="C249" s="42"/>
      <c r="D249" s="29"/>
      <c r="E249" s="28"/>
      <c r="F249" s="39"/>
      <c r="G249" s="36"/>
      <c r="H249" s="36"/>
      <c r="I249" s="36"/>
      <c r="J249" s="36"/>
      <c r="K249" s="412"/>
      <c r="L249" s="2"/>
      <c r="M249" s="1">
        <v>8</v>
      </c>
      <c r="N249" s="15">
        <f>A244</f>
        <v>44867</v>
      </c>
      <c r="O249" s="15" t="str">
        <f>IF(A246="","",A246)</f>
        <v>Uco</v>
      </c>
      <c r="P249" s="37" t="str">
        <f>A243</f>
        <v>Wed</v>
      </c>
      <c r="U249" s="38"/>
    </row>
    <row r="250" spans="1:21" ht="14.25" customHeight="1">
      <c r="A250" s="337"/>
      <c r="B250" s="268"/>
      <c r="C250" s="42"/>
      <c r="D250" s="29"/>
      <c r="E250" s="28"/>
      <c r="F250" s="39"/>
      <c r="G250" s="36"/>
      <c r="H250" s="36"/>
      <c r="I250" s="36"/>
      <c r="J250" s="36"/>
      <c r="K250" s="412"/>
      <c r="L250" s="2"/>
      <c r="M250" s="1">
        <v>9</v>
      </c>
      <c r="N250" s="15">
        <f>A244</f>
        <v>44867</v>
      </c>
      <c r="O250" s="15" t="str">
        <f>IF(A246="","",A246)</f>
        <v>Uco</v>
      </c>
      <c r="P250" s="37" t="str">
        <f>A243</f>
        <v>Wed</v>
      </c>
      <c r="U250" s="38"/>
    </row>
    <row r="251" spans="1:21" ht="14.25" customHeight="1" thickBot="1">
      <c r="A251" s="336" t="s">
        <v>1322</v>
      </c>
      <c r="B251" s="277"/>
      <c r="C251" s="284" t="s">
        <v>1280</v>
      </c>
      <c r="D251" s="259"/>
      <c r="E251" s="260"/>
      <c r="F251" s="46"/>
      <c r="G251" s="261"/>
      <c r="H251" s="261"/>
      <c r="I251" s="261"/>
      <c r="J251" s="261"/>
      <c r="K251" s="413"/>
      <c r="L251" s="3"/>
      <c r="M251" s="1">
        <v>10</v>
      </c>
      <c r="N251" s="15">
        <f>A244</f>
        <v>44867</v>
      </c>
      <c r="O251" s="15" t="str">
        <f>IF(A246="","",A246)</f>
        <v>Uco</v>
      </c>
      <c r="P251" s="37" t="str">
        <f>A243</f>
        <v>Wed</v>
      </c>
      <c r="U251" s="38"/>
    </row>
    <row r="252" spans="1:21" s="239" customFormat="1" ht="14.25" customHeight="1">
      <c r="A252" s="330"/>
      <c r="B252" s="234"/>
      <c r="C252" s="262"/>
      <c r="D252" s="232"/>
      <c r="E252" s="12"/>
      <c r="F252" s="41"/>
      <c r="G252" s="263"/>
      <c r="H252" s="263"/>
      <c r="I252" s="263"/>
      <c r="J252" s="263"/>
      <c r="K252" s="411"/>
      <c r="L252" s="235"/>
      <c r="M252" s="236"/>
      <c r="N252" s="237"/>
      <c r="O252" s="237"/>
      <c r="P252" s="238"/>
      <c r="U252" s="240"/>
    </row>
    <row r="253" spans="1:21" ht="14.25" customHeight="1">
      <c r="A253" s="331" t="s">
        <v>945</v>
      </c>
      <c r="B253" s="268">
        <v>7</v>
      </c>
      <c r="C253" s="42">
        <v>0.37152777777777773</v>
      </c>
      <c r="D253" s="74" t="s">
        <v>977</v>
      </c>
      <c r="E253" s="12" t="s">
        <v>982</v>
      </c>
      <c r="F253" s="41"/>
      <c r="G253" s="36">
        <v>680</v>
      </c>
      <c r="H253" s="36"/>
      <c r="I253" s="36" t="s">
        <v>1325</v>
      </c>
      <c r="J253" s="36"/>
      <c r="K253" s="412">
        <v>0</v>
      </c>
      <c r="L253" s="2"/>
      <c r="M253" s="1">
        <v>2</v>
      </c>
      <c r="N253" s="15">
        <f>A254</f>
        <v>44869</v>
      </c>
      <c r="O253" s="15" t="str">
        <f>IF(A256="","",A256)</f>
        <v>Luján</v>
      </c>
      <c r="P253" s="37" t="str">
        <f>A253</f>
        <v>Fri</v>
      </c>
      <c r="U253" s="38"/>
    </row>
    <row r="254" spans="1:21" ht="14.25" customHeight="1">
      <c r="A254" s="332">
        <v>44869</v>
      </c>
      <c r="B254" s="268"/>
      <c r="C254" s="42"/>
      <c r="D254" s="29" t="s">
        <v>846</v>
      </c>
      <c r="E254" s="343" t="s">
        <v>1121</v>
      </c>
      <c r="F254" s="28"/>
      <c r="G254" s="36"/>
      <c r="H254" s="36"/>
      <c r="I254" s="36"/>
      <c r="J254" s="36"/>
      <c r="K254" s="412"/>
      <c r="L254" s="2"/>
      <c r="M254" s="1">
        <v>3</v>
      </c>
      <c r="N254" s="15">
        <f>A254</f>
        <v>44869</v>
      </c>
      <c r="O254" s="15" t="str">
        <f>IF(A256="","",A256)</f>
        <v>Luján</v>
      </c>
      <c r="P254" s="37" t="str">
        <f>A253</f>
        <v>Fri</v>
      </c>
      <c r="U254" s="38"/>
    </row>
    <row r="255" spans="1:21" ht="14.25" customHeight="1">
      <c r="A255" s="333">
        <v>106</v>
      </c>
      <c r="B255" s="268"/>
      <c r="C255" s="42">
        <v>0.36458333333333331</v>
      </c>
      <c r="D255" s="29" t="s">
        <v>1114</v>
      </c>
      <c r="E255" s="28" t="s">
        <v>1115</v>
      </c>
      <c r="F255" s="28" t="s">
        <v>1374</v>
      </c>
      <c r="G255" s="36">
        <v>350</v>
      </c>
      <c r="H255" s="36"/>
      <c r="I255" s="36">
        <v>105</v>
      </c>
      <c r="J255" s="36">
        <v>225</v>
      </c>
      <c r="K255" s="412">
        <v>0</v>
      </c>
      <c r="L255" s="2"/>
      <c r="M255" s="1">
        <v>4</v>
      </c>
      <c r="N255" s="15">
        <f>A254</f>
        <v>44869</v>
      </c>
      <c r="O255" s="15" t="str">
        <f>IF(A256="","",A256)</f>
        <v>Luján</v>
      </c>
      <c r="P255" s="37" t="str">
        <f>A253</f>
        <v>Fri</v>
      </c>
      <c r="U255" s="38"/>
    </row>
    <row r="256" spans="1:21" ht="14.25" customHeight="1">
      <c r="A256" s="334" t="s">
        <v>64</v>
      </c>
      <c r="B256" s="268"/>
      <c r="C256" s="43"/>
      <c r="D256" s="29" t="s">
        <v>846</v>
      </c>
      <c r="E256" s="343" t="s">
        <v>1116</v>
      </c>
      <c r="F256" s="329" t="s">
        <v>1142</v>
      </c>
      <c r="G256" s="36"/>
      <c r="H256" s="36"/>
      <c r="I256" s="36"/>
      <c r="J256" s="36"/>
      <c r="K256" s="412"/>
      <c r="L256" s="2"/>
      <c r="M256" s="1">
        <v>5</v>
      </c>
      <c r="N256" s="15">
        <f>A254</f>
        <v>44869</v>
      </c>
      <c r="O256" s="15" t="str">
        <f>IF(A256="","",A256)</f>
        <v>Luján</v>
      </c>
      <c r="P256" s="37" t="str">
        <f>A253</f>
        <v>Fri</v>
      </c>
      <c r="U256" s="38"/>
    </row>
    <row r="257" spans="1:21" ht="14.25" customHeight="1">
      <c r="A257" s="335" t="s">
        <v>1068</v>
      </c>
      <c r="B257" s="268"/>
      <c r="C257" s="42">
        <v>0.3611111111111111</v>
      </c>
      <c r="D257" s="29" t="s">
        <v>1316</v>
      </c>
      <c r="E257" s="28" t="s">
        <v>1341</v>
      </c>
      <c r="F257" s="28" t="s">
        <v>1397</v>
      </c>
      <c r="G257" s="36">
        <v>525</v>
      </c>
      <c r="H257" s="36"/>
      <c r="I257" s="36">
        <v>158</v>
      </c>
      <c r="J257" s="36">
        <v>98070</v>
      </c>
      <c r="K257" s="412">
        <v>0</v>
      </c>
      <c r="L257" s="2"/>
      <c r="M257" s="1">
        <v>6</v>
      </c>
      <c r="N257" s="15">
        <f>A254</f>
        <v>44869</v>
      </c>
      <c r="O257" s="15" t="str">
        <f>IF(A256="","",A256)</f>
        <v>Luján</v>
      </c>
      <c r="P257" s="37" t="str">
        <f>A253</f>
        <v>Fri</v>
      </c>
      <c r="U257" s="38"/>
    </row>
    <row r="258" spans="1:21" ht="14.25" customHeight="1">
      <c r="A258" s="335" t="s">
        <v>1346</v>
      </c>
      <c r="B258" s="268"/>
      <c r="C258" s="42"/>
      <c r="D258" s="29" t="s">
        <v>846</v>
      </c>
      <c r="E258" s="28" t="s">
        <v>1342</v>
      </c>
      <c r="F258" s="41"/>
      <c r="G258" s="342"/>
      <c r="H258" s="342"/>
      <c r="I258" s="342"/>
      <c r="J258" s="342"/>
      <c r="K258" s="412"/>
      <c r="L258" s="2"/>
      <c r="M258" s="1">
        <v>7</v>
      </c>
      <c r="N258" s="15">
        <f>A254</f>
        <v>44869</v>
      </c>
      <c r="O258" s="15" t="str">
        <f>IF(A256="","",A256)</f>
        <v>Luján</v>
      </c>
      <c r="P258" s="37" t="str">
        <f>A253</f>
        <v>Fri</v>
      </c>
      <c r="U258" s="38"/>
    </row>
    <row r="259" spans="1:21" ht="14.25" customHeight="1">
      <c r="A259" s="335" t="s">
        <v>1028</v>
      </c>
      <c r="B259" s="268"/>
      <c r="C259" s="42"/>
      <c r="D259" s="29" t="s">
        <v>846</v>
      </c>
      <c r="E259" s="343"/>
      <c r="F259" s="39"/>
      <c r="G259" s="342"/>
      <c r="H259" s="342"/>
      <c r="I259" s="342"/>
      <c r="J259" s="342"/>
      <c r="K259" s="412"/>
      <c r="L259" s="2"/>
      <c r="M259" s="1">
        <v>8</v>
      </c>
      <c r="N259" s="15">
        <f>A254</f>
        <v>44869</v>
      </c>
      <c r="O259" s="15" t="str">
        <f>IF(A256="","",A256)</f>
        <v>Luján</v>
      </c>
      <c r="P259" s="37" t="str">
        <f>A253</f>
        <v>Fri</v>
      </c>
      <c r="U259" s="38"/>
    </row>
    <row r="260" spans="1:21" ht="14.25" customHeight="1">
      <c r="A260" s="335" t="s">
        <v>1029</v>
      </c>
      <c r="B260" s="268"/>
      <c r="C260" s="42"/>
      <c r="D260" s="29"/>
      <c r="E260" s="28"/>
      <c r="F260" s="39"/>
      <c r="G260" s="36"/>
      <c r="H260" s="36"/>
      <c r="I260" s="36"/>
      <c r="J260" s="36"/>
      <c r="K260" s="412"/>
      <c r="L260" s="2"/>
      <c r="M260" s="1">
        <v>9</v>
      </c>
      <c r="N260" s="15">
        <f>A254</f>
        <v>44869</v>
      </c>
      <c r="O260" s="15" t="str">
        <f>IF(A256="","",A256)</f>
        <v>Luján</v>
      </c>
      <c r="P260" s="37" t="str">
        <f>A253</f>
        <v>Fri</v>
      </c>
      <c r="U260" s="38"/>
    </row>
    <row r="261" spans="1:21" ht="14.25" customHeight="1" thickBot="1">
      <c r="A261" s="336" t="s">
        <v>1317</v>
      </c>
      <c r="B261" s="277"/>
      <c r="C261" s="284"/>
      <c r="D261" s="259"/>
      <c r="E261" s="260"/>
      <c r="F261" s="46"/>
      <c r="G261" s="261"/>
      <c r="H261" s="261"/>
      <c r="I261" s="261"/>
      <c r="J261" s="261"/>
      <c r="K261" s="413"/>
      <c r="L261" s="3"/>
      <c r="M261" s="1">
        <v>10</v>
      </c>
      <c r="N261" s="15">
        <f>A254</f>
        <v>44869</v>
      </c>
      <c r="O261" s="15" t="str">
        <f>IF(A256="","",A256)</f>
        <v>Luján</v>
      </c>
      <c r="P261" s="37" t="str">
        <f>A253</f>
        <v>Fri</v>
      </c>
      <c r="U261" s="38"/>
    </row>
    <row r="262" spans="1:21" s="239" customFormat="1" ht="14.25" customHeight="1">
      <c r="A262" s="330"/>
      <c r="B262" s="234"/>
      <c r="C262" s="262"/>
      <c r="D262" s="232"/>
      <c r="E262" s="41"/>
      <c r="F262" s="41"/>
      <c r="G262" s="263"/>
      <c r="H262" s="263"/>
      <c r="I262" s="263"/>
      <c r="J262" s="263"/>
      <c r="K262" s="411"/>
      <c r="L262" s="235"/>
      <c r="M262" s="236"/>
      <c r="N262" s="237"/>
      <c r="O262" s="237"/>
      <c r="P262" s="238"/>
      <c r="U262" s="240"/>
    </row>
    <row r="263" spans="1:21" ht="14.25" customHeight="1">
      <c r="A263" s="331" t="s">
        <v>947</v>
      </c>
      <c r="B263" s="268">
        <v>4</v>
      </c>
      <c r="C263" s="42">
        <v>0.34722222222222227</v>
      </c>
      <c r="D263" s="74" t="s">
        <v>977</v>
      </c>
      <c r="E263" s="12" t="s">
        <v>1351</v>
      </c>
      <c r="F263" s="329" t="s">
        <v>1348</v>
      </c>
      <c r="G263" s="36">
        <v>680</v>
      </c>
      <c r="H263" s="36"/>
      <c r="I263" s="36" t="s">
        <v>1325</v>
      </c>
      <c r="J263" s="36"/>
      <c r="K263" s="412">
        <v>0</v>
      </c>
      <c r="L263" s="2"/>
      <c r="M263" s="1">
        <v>2</v>
      </c>
      <c r="N263" s="15">
        <f>A264</f>
        <v>44871</v>
      </c>
      <c r="O263" s="15" t="str">
        <f>IF(A266="","",A266)</f>
        <v>Uco</v>
      </c>
      <c r="P263" s="37" t="str">
        <f>A263</f>
        <v>Sun</v>
      </c>
      <c r="U263" s="38"/>
    </row>
    <row r="264" spans="1:21" ht="14.25" customHeight="1">
      <c r="A264" s="332">
        <v>44871</v>
      </c>
      <c r="B264" s="268"/>
      <c r="C264" s="42"/>
      <c r="D264" s="29" t="s">
        <v>846</v>
      </c>
      <c r="E264" s="343" t="s">
        <v>1121</v>
      </c>
      <c r="F264" s="360" t="s">
        <v>1340</v>
      </c>
      <c r="G264" s="36"/>
      <c r="H264" s="36"/>
      <c r="I264" s="36"/>
      <c r="J264" s="36"/>
      <c r="K264" s="412"/>
      <c r="L264" s="2"/>
      <c r="M264" s="1">
        <v>3</v>
      </c>
      <c r="N264" s="15">
        <f>A264</f>
        <v>44871</v>
      </c>
      <c r="O264" s="15" t="str">
        <f>IF(A266="","",A266)</f>
        <v>Uco</v>
      </c>
      <c r="P264" s="37" t="str">
        <f>A263</f>
        <v>Sun</v>
      </c>
      <c r="U264" s="38"/>
    </row>
    <row r="265" spans="1:21" ht="14.25" customHeight="1">
      <c r="A265" s="333">
        <v>107</v>
      </c>
      <c r="B265" s="268"/>
      <c r="C265" s="42">
        <v>0.37152777777777773</v>
      </c>
      <c r="D265" s="29" t="s">
        <v>1337</v>
      </c>
      <c r="E265" s="28" t="s">
        <v>548</v>
      </c>
      <c r="F265" s="329" t="s">
        <v>1354</v>
      </c>
      <c r="G265" s="36">
        <v>370</v>
      </c>
      <c r="H265" s="36"/>
      <c r="I265" s="36">
        <v>37</v>
      </c>
      <c r="J265" s="36">
        <v>333</v>
      </c>
      <c r="K265" s="412">
        <v>0</v>
      </c>
      <c r="L265" s="2"/>
      <c r="M265" s="1">
        <v>4</v>
      </c>
      <c r="N265" s="15">
        <f>A264</f>
        <v>44871</v>
      </c>
      <c r="O265" s="15" t="str">
        <f>IF(A266="","",A266)</f>
        <v>Uco</v>
      </c>
      <c r="P265" s="37" t="str">
        <f>A263</f>
        <v>Sun</v>
      </c>
      <c r="U265" s="38"/>
    </row>
    <row r="266" spans="1:21" ht="14.25" customHeight="1">
      <c r="A266" s="334" t="s">
        <v>848</v>
      </c>
      <c r="B266" s="268"/>
      <c r="C266" s="43"/>
      <c r="D266" s="29" t="s">
        <v>846</v>
      </c>
      <c r="E266" s="39"/>
      <c r="F266" s="28" t="s">
        <v>1334</v>
      </c>
      <c r="G266" s="342"/>
      <c r="H266" s="342"/>
      <c r="I266" s="36"/>
      <c r="J266" s="36"/>
      <c r="K266" s="412"/>
      <c r="L266" s="2"/>
      <c r="M266" s="1">
        <v>5</v>
      </c>
      <c r="N266" s="15">
        <f>A264</f>
        <v>44871</v>
      </c>
      <c r="O266" s="15" t="str">
        <f>IF(A266="","",A266)</f>
        <v>Uco</v>
      </c>
      <c r="P266" s="37" t="str">
        <f>A263</f>
        <v>Sun</v>
      </c>
      <c r="U266" s="38"/>
    </row>
    <row r="267" spans="1:21" ht="14.25" customHeight="1">
      <c r="A267" s="335" t="s">
        <v>1298</v>
      </c>
      <c r="B267" s="268"/>
      <c r="C267" s="42"/>
      <c r="D267" s="29"/>
      <c r="E267" s="41" t="s">
        <v>1365</v>
      </c>
      <c r="F267" s="28"/>
      <c r="G267" s="36"/>
      <c r="H267" s="36"/>
      <c r="I267" s="36"/>
      <c r="J267" s="36"/>
      <c r="K267" s="412"/>
      <c r="L267" s="2"/>
      <c r="M267" s="1">
        <v>6</v>
      </c>
      <c r="N267" s="15">
        <f>A264</f>
        <v>44871</v>
      </c>
      <c r="O267" s="15" t="str">
        <f>IF(A266="","",A266)</f>
        <v>Uco</v>
      </c>
      <c r="P267" s="37" t="str">
        <f>A263</f>
        <v>Sun</v>
      </c>
      <c r="U267" s="38"/>
    </row>
    <row r="268" spans="1:21" ht="14.25" customHeight="1">
      <c r="A268" s="335" t="s">
        <v>1188</v>
      </c>
      <c r="B268" s="268"/>
      <c r="C268" s="42"/>
      <c r="D268" s="29"/>
      <c r="E268" s="28"/>
      <c r="F268" s="39"/>
      <c r="G268" s="36"/>
      <c r="H268" s="36"/>
      <c r="I268" s="36"/>
      <c r="J268" s="36"/>
      <c r="K268" s="412"/>
      <c r="L268" s="2"/>
      <c r="M268" s="1">
        <v>7</v>
      </c>
      <c r="N268" s="15">
        <f>A264</f>
        <v>44871</v>
      </c>
      <c r="O268" s="15" t="str">
        <f>IF(A266="","",A266)</f>
        <v>Uco</v>
      </c>
      <c r="P268" s="37" t="str">
        <f>A263</f>
        <v>Sun</v>
      </c>
      <c r="U268" s="38"/>
    </row>
    <row r="269" spans="1:21" ht="14.25" customHeight="1">
      <c r="A269" s="335" t="s">
        <v>1187</v>
      </c>
      <c r="B269" s="268"/>
      <c r="C269" s="42"/>
      <c r="D269" s="29"/>
      <c r="E269" s="28"/>
      <c r="F269" s="39"/>
      <c r="G269" s="36"/>
      <c r="H269" s="36"/>
      <c r="I269" s="36"/>
      <c r="J269" s="36"/>
      <c r="K269" s="412"/>
      <c r="L269" s="2"/>
      <c r="M269" s="1">
        <v>8</v>
      </c>
      <c r="N269" s="15">
        <f>A264</f>
        <v>44871</v>
      </c>
      <c r="O269" s="15" t="str">
        <f>IF(A266="","",A266)</f>
        <v>Uco</v>
      </c>
      <c r="P269" s="37" t="str">
        <f>A263</f>
        <v>Sun</v>
      </c>
      <c r="U269" s="38"/>
    </row>
    <row r="270" spans="1:21" ht="14.25" customHeight="1">
      <c r="A270" s="337"/>
      <c r="B270" s="268"/>
      <c r="C270" s="42"/>
      <c r="D270" s="29"/>
      <c r="E270" s="28"/>
      <c r="F270" s="39"/>
      <c r="G270" s="36"/>
      <c r="H270" s="36"/>
      <c r="I270" s="36"/>
      <c r="J270" s="36"/>
      <c r="K270" s="412"/>
      <c r="L270" s="2"/>
      <c r="M270" s="1">
        <v>9</v>
      </c>
      <c r="N270" s="15">
        <f>A264</f>
        <v>44871</v>
      </c>
      <c r="O270" s="15" t="str">
        <f>IF(A266="","",A266)</f>
        <v>Uco</v>
      </c>
      <c r="P270" s="37" t="str">
        <f>A263</f>
        <v>Sun</v>
      </c>
      <c r="U270" s="38"/>
    </row>
    <row r="271" spans="1:21" ht="14.25" customHeight="1" thickBot="1">
      <c r="A271" s="336" t="s">
        <v>1353</v>
      </c>
      <c r="B271" s="277"/>
      <c r="C271" s="284" t="s">
        <v>1244</v>
      </c>
      <c r="D271" s="259"/>
      <c r="E271" s="260"/>
      <c r="F271" s="46"/>
      <c r="G271" s="261"/>
      <c r="H271" s="261"/>
      <c r="I271" s="261"/>
      <c r="J271" s="261"/>
      <c r="K271" s="413"/>
      <c r="L271" s="3"/>
      <c r="M271" s="1">
        <v>10</v>
      </c>
      <c r="N271" s="15">
        <f>A264</f>
        <v>44871</v>
      </c>
      <c r="O271" s="15" t="str">
        <f>IF(A266="","",A266)</f>
        <v>Uco</v>
      </c>
      <c r="P271" s="37" t="str">
        <f>A263</f>
        <v>Sun</v>
      </c>
      <c r="U271" s="38"/>
    </row>
    <row r="272" spans="1:21" s="239" customFormat="1" ht="14.25" customHeight="1">
      <c r="A272" s="330"/>
      <c r="B272" s="234"/>
      <c r="C272" s="262"/>
      <c r="D272" s="328" t="s">
        <v>1355</v>
      </c>
      <c r="E272" s="41"/>
      <c r="F272" s="41"/>
      <c r="G272" s="263"/>
      <c r="H272" s="263"/>
      <c r="I272" s="263"/>
      <c r="J272" s="263"/>
      <c r="K272" s="411"/>
      <c r="L272" s="235"/>
      <c r="M272" s="236"/>
      <c r="N272" s="237"/>
      <c r="O272" s="237"/>
      <c r="P272" s="238"/>
      <c r="U272" s="240"/>
    </row>
    <row r="273" spans="1:21" ht="14.25" customHeight="1">
      <c r="A273" s="331" t="s">
        <v>941</v>
      </c>
      <c r="B273" s="268">
        <v>2</v>
      </c>
      <c r="C273" s="42">
        <v>0.3611111111111111</v>
      </c>
      <c r="D273" s="12" t="s">
        <v>1098</v>
      </c>
      <c r="E273" s="28" t="s">
        <v>1100</v>
      </c>
      <c r="F273" s="329" t="s">
        <v>1249</v>
      </c>
      <c r="G273" s="36">
        <v>570</v>
      </c>
      <c r="H273" s="36"/>
      <c r="I273" s="36">
        <v>570</v>
      </c>
      <c r="J273" s="36"/>
      <c r="K273" s="412">
        <v>0</v>
      </c>
      <c r="L273" s="2"/>
      <c r="M273" s="1">
        <v>2</v>
      </c>
      <c r="N273" s="15">
        <f>A274</f>
        <v>44872</v>
      </c>
      <c r="O273" s="15" t="str">
        <f>IF(A276="","",A276)</f>
        <v>Deluxe</v>
      </c>
      <c r="P273" s="37" t="str">
        <f>A273</f>
        <v>Mon</v>
      </c>
      <c r="U273" s="38"/>
    </row>
    <row r="274" spans="1:21" ht="14.25" customHeight="1">
      <c r="A274" s="332">
        <v>44872</v>
      </c>
      <c r="B274" s="268"/>
      <c r="C274" s="42"/>
      <c r="D274" s="29" t="s">
        <v>846</v>
      </c>
      <c r="E274" s="28"/>
      <c r="F274" s="360" t="s">
        <v>1359</v>
      </c>
      <c r="G274" s="36"/>
      <c r="H274" s="36"/>
      <c r="I274" s="36"/>
      <c r="J274" s="36"/>
      <c r="K274" s="412"/>
      <c r="L274" s="2"/>
      <c r="M274" s="1">
        <v>3</v>
      </c>
      <c r="N274" s="15">
        <f>A274</f>
        <v>44872</v>
      </c>
      <c r="O274" s="15" t="str">
        <f>IF(A276="","",A276)</f>
        <v>Deluxe</v>
      </c>
      <c r="P274" s="37" t="str">
        <f>A273</f>
        <v>Mon</v>
      </c>
      <c r="U274" s="38"/>
    </row>
    <row r="275" spans="1:21" ht="14.25" customHeight="1">
      <c r="A275" s="333">
        <v>108</v>
      </c>
      <c r="B275" s="268"/>
      <c r="C275" s="42"/>
      <c r="D275" s="29"/>
      <c r="E275" s="28"/>
      <c r="F275" s="360"/>
      <c r="G275" s="36"/>
      <c r="H275" s="342"/>
      <c r="I275" s="36"/>
      <c r="J275" s="36"/>
      <c r="K275" s="412"/>
      <c r="L275" s="2"/>
      <c r="M275" s="1">
        <v>4</v>
      </c>
      <c r="N275" s="15">
        <f>A274</f>
        <v>44872</v>
      </c>
      <c r="O275" s="15" t="str">
        <f>IF(A276="","",A276)</f>
        <v>Deluxe</v>
      </c>
      <c r="P275" s="37" t="str">
        <f>A273</f>
        <v>Mon</v>
      </c>
      <c r="U275" s="38"/>
    </row>
    <row r="276" spans="1:21" ht="14.25" customHeight="1">
      <c r="A276" s="334" t="s">
        <v>847</v>
      </c>
      <c r="B276" s="268"/>
      <c r="C276" s="43"/>
      <c r="D276" s="40"/>
      <c r="E276" s="39"/>
      <c r="F276" s="39"/>
      <c r="G276" s="342"/>
      <c r="H276" s="342"/>
      <c r="I276" s="36"/>
      <c r="J276" s="36"/>
      <c r="K276" s="412"/>
      <c r="L276" s="2"/>
      <c r="M276" s="1">
        <v>5</v>
      </c>
      <c r="N276" s="15">
        <f>A274</f>
        <v>44872</v>
      </c>
      <c r="O276" s="15" t="str">
        <f>IF(A276="","",A276)</f>
        <v>Deluxe</v>
      </c>
      <c r="P276" s="37" t="str">
        <f>A273</f>
        <v>Mon</v>
      </c>
      <c r="U276" s="38"/>
    </row>
    <row r="277" spans="1:21" ht="14.25" customHeight="1">
      <c r="A277" s="335" t="s">
        <v>1375</v>
      </c>
      <c r="B277" s="268"/>
      <c r="C277" s="42"/>
      <c r="D277" s="29"/>
      <c r="E277" s="28"/>
      <c r="F277" s="39"/>
      <c r="G277" s="36"/>
      <c r="H277" s="36"/>
      <c r="I277" s="36"/>
      <c r="J277" s="36"/>
      <c r="K277" s="412"/>
      <c r="L277" s="2"/>
      <c r="M277" s="1">
        <v>6</v>
      </c>
      <c r="N277" s="15">
        <f>A274</f>
        <v>44872</v>
      </c>
      <c r="O277" s="15" t="str">
        <f>IF(A276="","",A276)</f>
        <v>Deluxe</v>
      </c>
      <c r="P277" s="37" t="str">
        <f>A273</f>
        <v>Mon</v>
      </c>
      <c r="U277" s="38"/>
    </row>
    <row r="278" spans="1:21" ht="14.25" customHeight="1">
      <c r="A278" s="335" t="s">
        <v>1357</v>
      </c>
      <c r="B278" s="268"/>
      <c r="C278" s="42"/>
      <c r="D278" s="29" t="s">
        <v>845</v>
      </c>
      <c r="E278" s="28"/>
      <c r="F278" s="39"/>
      <c r="G278" s="36"/>
      <c r="H278" s="36"/>
      <c r="I278" s="36"/>
      <c r="J278" s="36"/>
      <c r="K278" s="412"/>
      <c r="L278" s="2"/>
      <c r="M278" s="1">
        <v>7</v>
      </c>
      <c r="N278" s="15">
        <f>A274</f>
        <v>44872</v>
      </c>
      <c r="O278" s="15" t="str">
        <f>IF(A276="","",A276)</f>
        <v>Deluxe</v>
      </c>
      <c r="P278" s="37" t="str">
        <f>A273</f>
        <v>Mon</v>
      </c>
      <c r="U278" s="38"/>
    </row>
    <row r="279" spans="1:21" ht="14.25" customHeight="1">
      <c r="A279" s="335" t="s">
        <v>1358</v>
      </c>
      <c r="B279" s="268"/>
      <c r="C279" s="42"/>
      <c r="D279" s="29"/>
      <c r="E279" s="28"/>
      <c r="F279" s="39"/>
      <c r="G279" s="36"/>
      <c r="H279" s="36"/>
      <c r="I279" s="36"/>
      <c r="J279" s="36"/>
      <c r="K279" s="412"/>
      <c r="L279" s="2"/>
      <c r="M279" s="1">
        <v>8</v>
      </c>
      <c r="N279" s="15">
        <f>A274</f>
        <v>44872</v>
      </c>
      <c r="O279" s="15" t="str">
        <f>IF(A276="","",A276)</f>
        <v>Deluxe</v>
      </c>
      <c r="P279" s="37" t="str">
        <f>A273</f>
        <v>Mon</v>
      </c>
      <c r="U279" s="38"/>
    </row>
    <row r="280" spans="1:21" ht="14.25" customHeight="1">
      <c r="A280" s="337"/>
      <c r="B280" s="268"/>
      <c r="C280" s="42"/>
      <c r="D280" s="29"/>
      <c r="E280" s="28"/>
      <c r="F280" s="39"/>
      <c r="G280" s="36"/>
      <c r="H280" s="36"/>
      <c r="I280" s="36"/>
      <c r="J280" s="36"/>
      <c r="K280" s="412"/>
      <c r="L280" s="2"/>
      <c r="M280" s="1">
        <v>9</v>
      </c>
      <c r="N280" s="15">
        <f>A274</f>
        <v>44872</v>
      </c>
      <c r="O280" s="15" t="str">
        <f>IF(A276="","",A276)</f>
        <v>Deluxe</v>
      </c>
      <c r="P280" s="37" t="str">
        <f>A273</f>
        <v>Mon</v>
      </c>
      <c r="U280" s="38"/>
    </row>
    <row r="281" spans="1:21" ht="14.25" customHeight="1" thickBot="1">
      <c r="A281" s="336" t="s">
        <v>1356</v>
      </c>
      <c r="B281" s="277"/>
      <c r="C281" s="284" t="s">
        <v>1034</v>
      </c>
      <c r="D281" s="259"/>
      <c r="E281" s="260"/>
      <c r="F281" s="46"/>
      <c r="G281" s="261"/>
      <c r="H281" s="261"/>
      <c r="I281" s="261"/>
      <c r="J281" s="261"/>
      <c r="K281" s="413"/>
      <c r="L281" s="3"/>
      <c r="M281" s="1">
        <v>10</v>
      </c>
      <c r="N281" s="15">
        <f>A274</f>
        <v>44872</v>
      </c>
      <c r="O281" s="15" t="str">
        <f>IF(A276="","",A276)</f>
        <v>Deluxe</v>
      </c>
      <c r="P281" s="37" t="str">
        <f>A273</f>
        <v>Mon</v>
      </c>
      <c r="U281" s="38"/>
    </row>
    <row r="282" spans="1:21" s="239" customFormat="1" ht="14.25" customHeight="1">
      <c r="A282" s="330"/>
      <c r="B282" s="234"/>
      <c r="C282" s="262"/>
      <c r="D282" s="328" t="s">
        <v>1414</v>
      </c>
      <c r="E282" s="41"/>
      <c r="F282" s="41"/>
      <c r="G282" s="263"/>
      <c r="H282" s="263"/>
      <c r="I282" s="263"/>
      <c r="J282" s="263"/>
      <c r="K282" s="411"/>
      <c r="L282" s="235"/>
      <c r="M282" s="236"/>
      <c r="N282" s="237"/>
      <c r="O282" s="237"/>
      <c r="P282" s="238"/>
      <c r="U282" s="240"/>
    </row>
    <row r="283" spans="1:21" ht="14.25" customHeight="1">
      <c r="A283" s="331" t="s">
        <v>942</v>
      </c>
      <c r="B283" s="268">
        <v>4</v>
      </c>
      <c r="C283" s="42">
        <v>0.38194444444444442</v>
      </c>
      <c r="D283" s="12" t="s">
        <v>962</v>
      </c>
      <c r="E283" s="28" t="s">
        <v>88</v>
      </c>
      <c r="F283" s="360" t="s">
        <v>1340</v>
      </c>
      <c r="G283" s="36">
        <v>350</v>
      </c>
      <c r="H283" s="36">
        <v>350</v>
      </c>
      <c r="I283" s="36"/>
      <c r="J283" s="36"/>
      <c r="K283" s="412">
        <v>0</v>
      </c>
      <c r="L283" s="2"/>
      <c r="M283" s="1">
        <v>2</v>
      </c>
      <c r="N283" s="15">
        <f>A284</f>
        <v>44873</v>
      </c>
      <c r="O283" s="15" t="str">
        <f>IF(A286="","",A286)</f>
        <v>Luján</v>
      </c>
      <c r="P283" s="37" t="str">
        <f>A283</f>
        <v>Tue</v>
      </c>
      <c r="U283" s="38"/>
    </row>
    <row r="284" spans="1:21" ht="14.25" customHeight="1">
      <c r="A284" s="332">
        <v>44873</v>
      </c>
      <c r="B284" s="268"/>
      <c r="C284" s="42"/>
      <c r="D284" s="29" t="s">
        <v>846</v>
      </c>
      <c r="E284" s="28"/>
      <c r="F284" s="28"/>
      <c r="G284" s="36"/>
      <c r="H284" s="36"/>
      <c r="I284" s="36"/>
      <c r="J284" s="36"/>
      <c r="K284" s="412"/>
      <c r="L284" s="2"/>
      <c r="M284" s="1">
        <v>3</v>
      </c>
      <c r="N284" s="15">
        <f>A284</f>
        <v>44873</v>
      </c>
      <c r="O284" s="15" t="str">
        <f>IF(A286="","",A286)</f>
        <v>Luján</v>
      </c>
      <c r="P284" s="37" t="str">
        <f>A283</f>
        <v>Tue</v>
      </c>
      <c r="U284" s="38"/>
    </row>
    <row r="285" spans="1:21" ht="14.25" customHeight="1">
      <c r="A285" s="333">
        <v>109</v>
      </c>
      <c r="B285" s="268"/>
      <c r="C285" s="42">
        <v>0.35416666666666669</v>
      </c>
      <c r="D285" s="12" t="s">
        <v>1294</v>
      </c>
      <c r="E285" s="28" t="s">
        <v>1338</v>
      </c>
      <c r="F285" s="360" t="s">
        <v>1403</v>
      </c>
      <c r="G285" s="36">
        <v>350</v>
      </c>
      <c r="H285" s="36">
        <v>105</v>
      </c>
      <c r="I285" s="36"/>
      <c r="J285" s="36">
        <v>225</v>
      </c>
      <c r="K285" s="412">
        <v>0</v>
      </c>
      <c r="L285" s="2"/>
      <c r="M285" s="1">
        <v>4</v>
      </c>
      <c r="N285" s="15">
        <f>A284</f>
        <v>44873</v>
      </c>
      <c r="O285" s="15" t="str">
        <f>IF(A286="","",A286)</f>
        <v>Luján</v>
      </c>
      <c r="P285" s="37" t="str">
        <f>A283</f>
        <v>Tue</v>
      </c>
      <c r="U285" s="38"/>
    </row>
    <row r="286" spans="1:21" ht="14.25" customHeight="1">
      <c r="A286" s="334" t="s">
        <v>64</v>
      </c>
      <c r="B286" s="268"/>
      <c r="C286" s="43"/>
      <c r="D286" s="29" t="s">
        <v>846</v>
      </c>
      <c r="E286" s="343" t="s">
        <v>1339</v>
      </c>
      <c r="F286" s="39"/>
      <c r="G286" s="342"/>
      <c r="H286" s="342"/>
      <c r="I286" s="36"/>
      <c r="J286" s="36"/>
      <c r="K286" s="412"/>
      <c r="L286" s="2"/>
      <c r="M286" s="1">
        <v>5</v>
      </c>
      <c r="N286" s="15">
        <f>A284</f>
        <v>44873</v>
      </c>
      <c r="O286" s="15" t="str">
        <f>IF(A286="","",A286)</f>
        <v>Luján</v>
      </c>
      <c r="P286" s="37" t="str">
        <f>A283</f>
        <v>Tue</v>
      </c>
      <c r="U286" s="38"/>
    </row>
    <row r="287" spans="1:21" ht="14.25" customHeight="1">
      <c r="A287" s="335" t="s">
        <v>1068</v>
      </c>
      <c r="B287" s="268"/>
      <c r="C287" s="42"/>
      <c r="D287" s="29"/>
      <c r="E287" s="28"/>
      <c r="F287" s="39"/>
      <c r="G287" s="36"/>
      <c r="H287" s="36"/>
      <c r="I287" s="36"/>
      <c r="J287" s="36"/>
      <c r="K287" s="412"/>
      <c r="L287" s="2"/>
      <c r="M287" s="1">
        <v>6</v>
      </c>
      <c r="N287" s="15">
        <f>A284</f>
        <v>44873</v>
      </c>
      <c r="O287" s="15" t="str">
        <f>IF(A286="","",A286)</f>
        <v>Luján</v>
      </c>
      <c r="P287" s="37" t="str">
        <f>A283</f>
        <v>Tue</v>
      </c>
      <c r="U287" s="38"/>
    </row>
    <row r="288" spans="1:21" ht="14.25" customHeight="1">
      <c r="A288" s="340" t="s">
        <v>1346</v>
      </c>
      <c r="B288" s="268"/>
      <c r="C288" s="42"/>
      <c r="D288" s="29"/>
      <c r="E288" s="28"/>
      <c r="F288" s="39"/>
      <c r="G288" s="36"/>
      <c r="H288" s="36"/>
      <c r="I288" s="36"/>
      <c r="J288" s="36"/>
      <c r="K288" s="412"/>
      <c r="L288" s="2"/>
      <c r="M288" s="1">
        <v>7</v>
      </c>
      <c r="N288" s="15">
        <f>A284</f>
        <v>44873</v>
      </c>
      <c r="O288" s="15" t="str">
        <f>IF(A286="","",A286)</f>
        <v>Luján</v>
      </c>
      <c r="P288" s="37" t="str">
        <f>A283</f>
        <v>Tue</v>
      </c>
      <c r="U288" s="38"/>
    </row>
    <row r="289" spans="1:21" ht="14.25" customHeight="1">
      <c r="A289" s="340" t="s">
        <v>1028</v>
      </c>
      <c r="B289" s="268"/>
      <c r="C289" s="42"/>
      <c r="D289" s="29"/>
      <c r="E289" s="28"/>
      <c r="F289" s="39"/>
      <c r="G289" s="36"/>
      <c r="H289" s="36"/>
      <c r="I289" s="36"/>
      <c r="J289" s="36"/>
      <c r="K289" s="412"/>
      <c r="L289" s="2"/>
      <c r="M289" s="1">
        <v>8</v>
      </c>
      <c r="N289" s="15">
        <f>A284</f>
        <v>44873</v>
      </c>
      <c r="O289" s="15" t="str">
        <f>IF(A286="","",A286)</f>
        <v>Luján</v>
      </c>
      <c r="P289" s="37" t="str">
        <f>A283</f>
        <v>Tue</v>
      </c>
      <c r="U289" s="38"/>
    </row>
    <row r="290" spans="1:21" ht="14.25" customHeight="1">
      <c r="A290" s="335" t="s">
        <v>1383</v>
      </c>
      <c r="B290" s="268"/>
      <c r="C290" s="42"/>
      <c r="D290" s="29"/>
      <c r="E290" s="28"/>
      <c r="F290" s="39"/>
      <c r="G290" s="36"/>
      <c r="H290" s="36"/>
      <c r="I290" s="36"/>
      <c r="J290" s="36"/>
      <c r="K290" s="412"/>
      <c r="L290" s="2"/>
      <c r="M290" s="1">
        <v>9</v>
      </c>
      <c r="N290" s="15">
        <f>A284</f>
        <v>44873</v>
      </c>
      <c r="O290" s="15" t="str">
        <f>IF(A286="","",A286)</f>
        <v>Luján</v>
      </c>
      <c r="P290" s="37" t="str">
        <f>A283</f>
        <v>Tue</v>
      </c>
      <c r="U290" s="38"/>
    </row>
    <row r="291" spans="1:21" ht="14.25" customHeight="1" thickBot="1">
      <c r="A291" s="336" t="s">
        <v>1368</v>
      </c>
      <c r="B291" s="277"/>
      <c r="C291" s="284" t="s">
        <v>1022</v>
      </c>
      <c r="D291" s="259"/>
      <c r="E291" s="260"/>
      <c r="F291" s="46"/>
      <c r="G291" s="261"/>
      <c r="H291" s="261"/>
      <c r="I291" s="261"/>
      <c r="J291" s="261"/>
      <c r="K291" s="413"/>
      <c r="L291" s="3"/>
      <c r="M291" s="1">
        <v>10</v>
      </c>
      <c r="N291" s="15">
        <f>A284</f>
        <v>44873</v>
      </c>
      <c r="O291" s="15" t="str">
        <f>IF(A286="","",A286)</f>
        <v>Luján</v>
      </c>
      <c r="P291" s="37" t="str">
        <f>A283</f>
        <v>Tue</v>
      </c>
      <c r="U291" s="38"/>
    </row>
    <row r="292" spans="1:21" s="239" customFormat="1" ht="14.25" customHeight="1">
      <c r="A292" s="330"/>
      <c r="B292" s="234"/>
      <c r="C292" s="262"/>
      <c r="D292" s="232"/>
      <c r="E292" s="41"/>
      <c r="F292" s="41"/>
      <c r="G292" s="263"/>
      <c r="H292" s="263"/>
      <c r="I292" s="263"/>
      <c r="J292" s="263"/>
      <c r="K292" s="411"/>
      <c r="L292" s="235"/>
      <c r="M292" s="236"/>
      <c r="N292" s="237"/>
      <c r="O292" s="237"/>
      <c r="P292" s="238"/>
      <c r="U292" s="240"/>
    </row>
    <row r="293" spans="1:21" ht="14.25" customHeight="1">
      <c r="A293" s="331" t="s">
        <v>942</v>
      </c>
      <c r="B293" s="268">
        <v>3</v>
      </c>
      <c r="C293" s="42">
        <v>0.35416666666666669</v>
      </c>
      <c r="D293" s="12" t="s">
        <v>1217</v>
      </c>
      <c r="E293" s="28" t="s">
        <v>62</v>
      </c>
      <c r="F293" s="329" t="s">
        <v>1220</v>
      </c>
      <c r="G293" s="36">
        <v>945</v>
      </c>
      <c r="H293" s="36">
        <v>284</v>
      </c>
      <c r="I293" s="36">
        <v>706</v>
      </c>
      <c r="J293" s="36"/>
      <c r="K293" s="412">
        <v>0</v>
      </c>
      <c r="L293" s="2"/>
      <c r="M293" s="1">
        <v>2</v>
      </c>
      <c r="N293" s="15">
        <f>A294</f>
        <v>44873</v>
      </c>
      <c r="O293" s="15" t="str">
        <f>IF(A296="","",A296)</f>
        <v>Private Uco</v>
      </c>
      <c r="P293" s="37" t="str">
        <f>A293</f>
        <v>Tue</v>
      </c>
      <c r="U293" s="38"/>
    </row>
    <row r="294" spans="1:21" ht="14.25" customHeight="1">
      <c r="A294" s="332">
        <v>44873</v>
      </c>
      <c r="B294" s="268"/>
      <c r="C294" s="42"/>
      <c r="D294" s="29" t="s">
        <v>846</v>
      </c>
      <c r="E294" s="39"/>
      <c r="F294" s="329" t="s">
        <v>1228</v>
      </c>
      <c r="G294" s="342"/>
      <c r="H294" s="342"/>
      <c r="I294" s="36"/>
      <c r="J294" s="36"/>
      <c r="K294" s="412"/>
      <c r="L294" s="2"/>
      <c r="M294" s="1">
        <v>3</v>
      </c>
      <c r="N294" s="15">
        <f>A294</f>
        <v>44873</v>
      </c>
      <c r="O294" s="15" t="str">
        <f>IF(A296="","",A296)</f>
        <v>Private Uco</v>
      </c>
      <c r="P294" s="37" t="str">
        <f>A293</f>
        <v>Tue</v>
      </c>
      <c r="U294" s="38"/>
    </row>
    <row r="295" spans="1:21" ht="14.25" customHeight="1">
      <c r="A295" s="333">
        <v>110</v>
      </c>
      <c r="B295" s="268"/>
      <c r="C295" s="42"/>
      <c r="D295" s="29" t="s">
        <v>846</v>
      </c>
      <c r="E295" s="39"/>
      <c r="F295" s="329" t="s">
        <v>1257</v>
      </c>
      <c r="G295" s="342"/>
      <c r="H295" s="342"/>
      <c r="I295" s="36"/>
      <c r="J295" s="36"/>
      <c r="K295" s="412"/>
      <c r="L295" s="2"/>
      <c r="M295" s="1">
        <v>4</v>
      </c>
      <c r="N295" s="15">
        <f>A294</f>
        <v>44873</v>
      </c>
      <c r="O295" s="15" t="str">
        <f>IF(A296="","",A296)</f>
        <v>Private Uco</v>
      </c>
      <c r="P295" s="37" t="str">
        <f>A293</f>
        <v>Tue</v>
      </c>
      <c r="U295" s="38"/>
    </row>
    <row r="296" spans="1:21" ht="14.25" customHeight="1">
      <c r="A296" s="334" t="s">
        <v>852</v>
      </c>
      <c r="B296" s="268"/>
      <c r="C296" s="43"/>
      <c r="D296" s="40"/>
      <c r="E296" s="39"/>
      <c r="F296" s="329" t="s">
        <v>1350</v>
      </c>
      <c r="G296" s="342"/>
      <c r="H296" s="342"/>
      <c r="I296" s="36"/>
      <c r="J296" s="36"/>
      <c r="K296" s="412"/>
      <c r="L296" s="2"/>
      <c r="M296" s="1">
        <v>5</v>
      </c>
      <c r="N296" s="15">
        <f>A294</f>
        <v>44873</v>
      </c>
      <c r="O296" s="15" t="str">
        <f>IF(A296="","",A296)</f>
        <v>Private Uco</v>
      </c>
      <c r="P296" s="37" t="str">
        <f>A293</f>
        <v>Tue</v>
      </c>
      <c r="U296" s="38"/>
    </row>
    <row r="297" spans="1:21" ht="14.25" customHeight="1">
      <c r="A297" s="335" t="s">
        <v>1384</v>
      </c>
      <c r="B297" s="268"/>
      <c r="C297" s="42"/>
      <c r="D297" s="29"/>
      <c r="E297" s="28"/>
      <c r="F297" s="39"/>
      <c r="G297" s="36"/>
      <c r="H297" s="36"/>
      <c r="I297" s="36"/>
      <c r="J297" s="36"/>
      <c r="K297" s="412"/>
      <c r="L297" s="2"/>
      <c r="M297" s="1">
        <v>6</v>
      </c>
      <c r="N297" s="15">
        <f>A294</f>
        <v>44873</v>
      </c>
      <c r="O297" s="15" t="str">
        <f>IF(A296="","",A296)</f>
        <v>Private Uco</v>
      </c>
      <c r="P297" s="37" t="str">
        <f>A293</f>
        <v>Tue</v>
      </c>
      <c r="U297" s="38"/>
    </row>
    <row r="298" spans="1:21" ht="14.25" customHeight="1">
      <c r="A298" s="340" t="s">
        <v>1128</v>
      </c>
      <c r="B298" s="268"/>
      <c r="C298" s="42"/>
      <c r="D298" s="29" t="s">
        <v>1218</v>
      </c>
      <c r="E298" s="28"/>
      <c r="F298" s="39"/>
      <c r="G298" s="36"/>
      <c r="H298" s="36"/>
      <c r="I298" s="36"/>
      <c r="J298" s="36"/>
      <c r="K298" s="412"/>
      <c r="L298" s="2"/>
      <c r="M298" s="1">
        <v>7</v>
      </c>
      <c r="N298" s="15">
        <f>A294</f>
        <v>44873</v>
      </c>
      <c r="O298" s="15" t="str">
        <f>IF(A296="","",A296)</f>
        <v>Private Uco</v>
      </c>
      <c r="P298" s="37" t="str">
        <f>A293</f>
        <v>Tue</v>
      </c>
      <c r="U298" s="38"/>
    </row>
    <row r="299" spans="1:21" ht="14.25" customHeight="1">
      <c r="A299" s="362" t="s">
        <v>1385</v>
      </c>
      <c r="B299" s="268"/>
      <c r="C299" s="42"/>
      <c r="D299" s="29"/>
      <c r="E299" s="28"/>
      <c r="F299" s="39"/>
      <c r="G299" s="36"/>
      <c r="H299" s="36"/>
      <c r="I299" s="36"/>
      <c r="J299" s="36"/>
      <c r="K299" s="412"/>
      <c r="L299" s="2"/>
      <c r="M299" s="1">
        <v>8</v>
      </c>
      <c r="N299" s="15">
        <f>A294</f>
        <v>44873</v>
      </c>
      <c r="O299" s="15" t="str">
        <f>IF(A296="","",A296)</f>
        <v>Private Uco</v>
      </c>
      <c r="P299" s="37" t="str">
        <f>A293</f>
        <v>Tue</v>
      </c>
      <c r="U299" s="38"/>
    </row>
    <row r="300" spans="1:21" ht="14.25" customHeight="1">
      <c r="A300" s="363"/>
      <c r="B300" s="268"/>
      <c r="C300" s="42"/>
      <c r="D300" s="29"/>
      <c r="E300" s="28"/>
      <c r="F300" s="39"/>
      <c r="G300" s="36"/>
      <c r="H300" s="36"/>
      <c r="I300" s="36"/>
      <c r="J300" s="36"/>
      <c r="K300" s="412"/>
      <c r="L300" s="2"/>
      <c r="M300" s="1">
        <v>9</v>
      </c>
      <c r="N300" s="15">
        <f>A294</f>
        <v>44873</v>
      </c>
      <c r="O300" s="15" t="str">
        <f>IF(A296="","",A296)</f>
        <v>Private Uco</v>
      </c>
      <c r="P300" s="37" t="str">
        <f>A293</f>
        <v>Tue</v>
      </c>
      <c r="U300" s="38"/>
    </row>
    <row r="301" spans="1:21" ht="14.25" customHeight="1" thickBot="1">
      <c r="A301" s="336" t="s">
        <v>1313</v>
      </c>
      <c r="B301" s="277"/>
      <c r="C301" s="284" t="s">
        <v>1022</v>
      </c>
      <c r="D301" s="259"/>
      <c r="E301" s="260"/>
      <c r="F301" s="46"/>
      <c r="G301" s="261"/>
      <c r="H301" s="261"/>
      <c r="I301" s="261"/>
      <c r="J301" s="261"/>
      <c r="K301" s="413"/>
      <c r="L301" s="3"/>
      <c r="M301" s="1">
        <v>10</v>
      </c>
      <c r="N301" s="15">
        <f>A294</f>
        <v>44873</v>
      </c>
      <c r="O301" s="15" t="str">
        <f>IF(A296="","",A296)</f>
        <v>Private Uco</v>
      </c>
      <c r="P301" s="37" t="str">
        <f>A293</f>
        <v>Tue</v>
      </c>
      <c r="U301" s="38"/>
    </row>
    <row r="302" spans="1:21" s="239" customFormat="1" ht="14.25" customHeight="1">
      <c r="A302" s="330"/>
      <c r="B302" s="234"/>
      <c r="C302" s="262"/>
      <c r="D302" s="232"/>
      <c r="E302" s="41"/>
      <c r="F302" s="41"/>
      <c r="G302" s="263"/>
      <c r="H302" s="263"/>
      <c r="I302" s="263"/>
      <c r="J302" s="263"/>
      <c r="K302" s="411"/>
      <c r="L302" s="235"/>
      <c r="M302" s="236"/>
      <c r="N302" s="237"/>
      <c r="O302" s="237"/>
      <c r="P302" s="238"/>
      <c r="U302" s="240"/>
    </row>
    <row r="303" spans="1:21" ht="14.25" customHeight="1">
      <c r="A303" s="331" t="s">
        <v>943</v>
      </c>
      <c r="B303" s="268">
        <v>8</v>
      </c>
      <c r="C303" s="42">
        <v>0.35069444444444442</v>
      </c>
      <c r="D303" s="12" t="s">
        <v>1077</v>
      </c>
      <c r="E303" s="28" t="s">
        <v>873</v>
      </c>
      <c r="F303" s="28" t="s">
        <v>990</v>
      </c>
      <c r="G303" s="36">
        <v>4240</v>
      </c>
      <c r="H303" s="36"/>
      <c r="I303" s="36" t="s">
        <v>1398</v>
      </c>
      <c r="J303" s="36"/>
      <c r="K303" s="412">
        <v>0</v>
      </c>
      <c r="L303" s="2"/>
      <c r="M303" s="1">
        <v>2</v>
      </c>
      <c r="N303" s="15">
        <f>A304</f>
        <v>44874</v>
      </c>
      <c r="O303" s="15" t="str">
        <f>IF(A306="","",A306)</f>
        <v>Uco</v>
      </c>
      <c r="P303" s="37" t="str">
        <f>A303</f>
        <v>Wed</v>
      </c>
      <c r="U303" s="38"/>
    </row>
    <row r="304" spans="1:21" ht="14.25" customHeight="1">
      <c r="A304" s="332">
        <v>44874</v>
      </c>
      <c r="B304" s="268"/>
      <c r="C304" s="42"/>
      <c r="D304" s="29" t="s">
        <v>1406</v>
      </c>
      <c r="E304" s="329"/>
      <c r="F304" s="28" t="s">
        <v>991</v>
      </c>
      <c r="G304" s="36"/>
      <c r="H304" s="36"/>
      <c r="I304" s="36"/>
      <c r="J304" s="36"/>
      <c r="K304" s="412"/>
      <c r="L304" s="2"/>
      <c r="M304" s="1">
        <v>3</v>
      </c>
      <c r="N304" s="15">
        <f>A304</f>
        <v>44874</v>
      </c>
      <c r="O304" s="15" t="str">
        <f>IF(A306="","",A306)</f>
        <v>Uco</v>
      </c>
      <c r="P304" s="37" t="str">
        <f>A303</f>
        <v>Wed</v>
      </c>
      <c r="U304" s="38"/>
    </row>
    <row r="305" spans="1:21" ht="14.25" customHeight="1">
      <c r="A305" s="333">
        <v>111</v>
      </c>
      <c r="B305" s="268"/>
      <c r="C305" s="42"/>
      <c r="D305" s="29" t="s">
        <v>846</v>
      </c>
      <c r="E305" s="41" t="s">
        <v>1419</v>
      </c>
      <c r="F305" s="329" t="s">
        <v>995</v>
      </c>
      <c r="G305" s="36"/>
      <c r="H305" s="342"/>
      <c r="I305" s="36"/>
      <c r="J305" s="36"/>
      <c r="K305" s="412"/>
      <c r="L305" s="2"/>
      <c r="M305" s="1">
        <v>4</v>
      </c>
      <c r="N305" s="15">
        <f>A304</f>
        <v>44874</v>
      </c>
      <c r="O305" s="15" t="str">
        <f>IF(A306="","",A306)</f>
        <v>Uco</v>
      </c>
      <c r="P305" s="37" t="str">
        <f>A303</f>
        <v>Wed</v>
      </c>
      <c r="U305" s="38"/>
    </row>
    <row r="306" spans="1:21" ht="14.25" customHeight="1">
      <c r="A306" s="334" t="s">
        <v>848</v>
      </c>
      <c r="B306" s="268"/>
      <c r="C306" s="43"/>
      <c r="D306" s="29" t="s">
        <v>846</v>
      </c>
      <c r="E306" s="28"/>
      <c r="F306" s="41"/>
      <c r="G306" s="342"/>
      <c r="H306" s="342"/>
      <c r="I306" s="36"/>
      <c r="J306" s="36"/>
      <c r="K306" s="412"/>
      <c r="L306" s="2"/>
      <c r="M306" s="1">
        <v>5</v>
      </c>
      <c r="N306" s="15">
        <f>A304</f>
        <v>44874</v>
      </c>
      <c r="O306" s="15" t="str">
        <f>IF(A306="","",A306)</f>
        <v>Uco</v>
      </c>
      <c r="P306" s="37" t="str">
        <f>A303</f>
        <v>Wed</v>
      </c>
      <c r="U306" s="38"/>
    </row>
    <row r="307" spans="1:21" ht="14.25" customHeight="1">
      <c r="A307" s="335" t="s">
        <v>1407</v>
      </c>
      <c r="B307" s="268"/>
      <c r="C307" s="42"/>
      <c r="D307" s="29" t="s">
        <v>846</v>
      </c>
      <c r="E307" s="28" t="s">
        <v>40</v>
      </c>
      <c r="F307" s="39"/>
      <c r="G307" s="36"/>
      <c r="H307" s="36"/>
      <c r="I307" s="36"/>
      <c r="J307" s="36"/>
      <c r="K307" s="412"/>
      <c r="L307" s="2"/>
      <c r="M307" s="1">
        <v>6</v>
      </c>
      <c r="N307" s="15">
        <f>A304</f>
        <v>44874</v>
      </c>
      <c r="O307" s="15" t="str">
        <f>IF(A306="","",A306)</f>
        <v>Uco</v>
      </c>
      <c r="P307" s="37" t="str">
        <f>A303</f>
        <v>Wed</v>
      </c>
      <c r="U307" s="38"/>
    </row>
    <row r="308" spans="1:21" ht="14.25" customHeight="1">
      <c r="A308" s="335" t="s">
        <v>1408</v>
      </c>
      <c r="B308" s="268"/>
      <c r="C308" s="42"/>
      <c r="D308" s="29" t="s">
        <v>846</v>
      </c>
      <c r="E308" s="28"/>
      <c r="F308" s="39"/>
      <c r="G308" s="36"/>
      <c r="H308" s="36"/>
      <c r="I308" s="36"/>
      <c r="J308" s="36"/>
      <c r="K308" s="412"/>
      <c r="L308" s="2"/>
      <c r="M308" s="1">
        <v>7</v>
      </c>
      <c r="N308" s="15">
        <f>A304</f>
        <v>44874</v>
      </c>
      <c r="O308" s="15" t="str">
        <f>IF(A306="","",A306)</f>
        <v>Uco</v>
      </c>
      <c r="P308" s="37" t="str">
        <f>A303</f>
        <v>Wed</v>
      </c>
      <c r="U308" s="38"/>
    </row>
    <row r="309" spans="1:21" ht="14.25" customHeight="1">
      <c r="A309" s="335" t="s">
        <v>1187</v>
      </c>
      <c r="B309" s="268"/>
      <c r="C309" s="42"/>
      <c r="D309" s="29" t="s">
        <v>1078</v>
      </c>
      <c r="E309" s="28"/>
      <c r="F309" s="39"/>
      <c r="G309" s="36"/>
      <c r="H309" s="36"/>
      <c r="I309" s="36"/>
      <c r="J309" s="36"/>
      <c r="K309" s="412"/>
      <c r="L309" s="2"/>
      <c r="M309" s="1">
        <v>8</v>
      </c>
      <c r="N309" s="15">
        <f>A304</f>
        <v>44874</v>
      </c>
      <c r="O309" s="15" t="str">
        <f>IF(A306="","",A306)</f>
        <v>Uco</v>
      </c>
      <c r="P309" s="37" t="str">
        <f>A303</f>
        <v>Wed</v>
      </c>
      <c r="U309" s="38"/>
    </row>
    <row r="310" spans="1:21" ht="14.25" customHeight="1">
      <c r="A310" s="337"/>
      <c r="B310" s="268"/>
      <c r="C310" s="42"/>
      <c r="D310" s="29"/>
      <c r="E310" s="28"/>
      <c r="F310" s="39"/>
      <c r="G310" s="36"/>
      <c r="H310" s="36"/>
      <c r="I310" s="36"/>
      <c r="J310" s="36"/>
      <c r="K310" s="412"/>
      <c r="L310" s="2"/>
      <c r="M310" s="1">
        <v>9</v>
      </c>
      <c r="N310" s="15">
        <f>A304</f>
        <v>44874</v>
      </c>
      <c r="O310" s="15" t="str">
        <f>IF(A306="","",A306)</f>
        <v>Uco</v>
      </c>
      <c r="P310" s="37" t="str">
        <f>A303</f>
        <v>Wed</v>
      </c>
      <c r="U310" s="38"/>
    </row>
    <row r="311" spans="1:21" ht="14.25" customHeight="1" thickBot="1">
      <c r="A311" s="336" t="s">
        <v>1223</v>
      </c>
      <c r="B311" s="277"/>
      <c r="C311" s="284" t="s">
        <v>1059</v>
      </c>
      <c r="D311" s="259"/>
      <c r="E311" s="260"/>
      <c r="F311" s="46"/>
      <c r="G311" s="261"/>
      <c r="H311" s="261"/>
      <c r="I311" s="261"/>
      <c r="J311" s="261"/>
      <c r="K311" s="413"/>
      <c r="L311" s="3"/>
      <c r="M311" s="1">
        <v>10</v>
      </c>
      <c r="N311" s="15">
        <f>A304</f>
        <v>44874</v>
      </c>
      <c r="O311" s="15" t="str">
        <f>IF(A306="","",A306)</f>
        <v>Uco</v>
      </c>
      <c r="P311" s="37" t="str">
        <f>A303</f>
        <v>Wed</v>
      </c>
      <c r="U311" s="38"/>
    </row>
    <row r="312" spans="1:21" s="239" customFormat="1" ht="14.25" customHeight="1">
      <c r="A312" s="330"/>
      <c r="B312" s="234"/>
      <c r="C312" s="262"/>
      <c r="D312" s="232"/>
      <c r="E312" s="41"/>
      <c r="F312" s="41"/>
      <c r="G312" s="263"/>
      <c r="H312" s="263"/>
      <c r="I312" s="263"/>
      <c r="J312" s="263"/>
      <c r="K312" s="411"/>
      <c r="L312" s="235"/>
      <c r="M312" s="236"/>
      <c r="N312" s="237"/>
      <c r="O312" s="237"/>
      <c r="P312" s="238"/>
      <c r="U312" s="240"/>
    </row>
    <row r="313" spans="1:21" ht="14.25" customHeight="1">
      <c r="A313" s="331" t="s">
        <v>943</v>
      </c>
      <c r="B313" s="268">
        <v>4</v>
      </c>
      <c r="C313" s="42">
        <v>0.35416666666666669</v>
      </c>
      <c r="D313" s="29" t="s">
        <v>1163</v>
      </c>
      <c r="E313" s="28" t="s">
        <v>310</v>
      </c>
      <c r="F313" s="28" t="s">
        <v>1391</v>
      </c>
      <c r="G313" s="36">
        <v>370</v>
      </c>
      <c r="H313" s="342"/>
      <c r="I313" s="36">
        <v>111</v>
      </c>
      <c r="J313" s="36">
        <v>239</v>
      </c>
      <c r="K313" s="412">
        <v>0</v>
      </c>
      <c r="L313" s="2"/>
      <c r="M313" s="1">
        <v>2</v>
      </c>
      <c r="N313" s="15">
        <f>A314</f>
        <v>44874</v>
      </c>
      <c r="O313" s="15" t="str">
        <f>IF(A316="","",A316)</f>
        <v>Uco</v>
      </c>
      <c r="P313" s="37" t="str">
        <f>A313</f>
        <v>Wed</v>
      </c>
      <c r="U313" s="38"/>
    </row>
    <row r="314" spans="1:21" ht="14.25" customHeight="1">
      <c r="A314" s="332">
        <v>44874</v>
      </c>
      <c r="B314" s="268"/>
      <c r="C314" s="42"/>
      <c r="D314" s="29" t="s">
        <v>1390</v>
      </c>
      <c r="E314" s="41"/>
      <c r="F314" s="329" t="s">
        <v>1392</v>
      </c>
      <c r="G314" s="36"/>
      <c r="H314" s="36"/>
      <c r="I314" s="36"/>
      <c r="J314" s="36"/>
      <c r="K314" s="412"/>
      <c r="L314" s="2"/>
      <c r="M314" s="1">
        <v>3</v>
      </c>
      <c r="N314" s="15">
        <f>A314</f>
        <v>44874</v>
      </c>
      <c r="O314" s="15" t="str">
        <f>IF(A316="","",A316)</f>
        <v>Uco</v>
      </c>
      <c r="P314" s="37" t="str">
        <f>A313</f>
        <v>Wed</v>
      </c>
      <c r="U314" s="38"/>
    </row>
    <row r="315" spans="1:21" ht="14.25" customHeight="1">
      <c r="A315" s="333">
        <v>112</v>
      </c>
      <c r="B315" s="268"/>
      <c r="C315" s="42">
        <v>0.35069444444444442</v>
      </c>
      <c r="D315" s="29" t="s">
        <v>1394</v>
      </c>
      <c r="E315" s="28" t="s">
        <v>1400</v>
      </c>
      <c r="F315" s="329" t="s">
        <v>1490</v>
      </c>
      <c r="G315" s="36">
        <v>370</v>
      </c>
      <c r="H315" s="36"/>
      <c r="I315" s="36"/>
      <c r="J315" s="36">
        <v>370</v>
      </c>
      <c r="K315" s="412">
        <v>0</v>
      </c>
      <c r="L315" s="2"/>
      <c r="M315" s="1">
        <v>4</v>
      </c>
      <c r="N315" s="15">
        <f>A314</f>
        <v>44874</v>
      </c>
      <c r="O315" s="15" t="str">
        <f>IF(A316="","",A316)</f>
        <v>Uco</v>
      </c>
      <c r="P315" s="37" t="str">
        <f>A313</f>
        <v>Wed</v>
      </c>
      <c r="U315" s="38"/>
    </row>
    <row r="316" spans="1:21" ht="14.25" customHeight="1">
      <c r="A316" s="334" t="s">
        <v>848</v>
      </c>
      <c r="B316" s="268"/>
      <c r="C316" s="43"/>
      <c r="D316" s="29" t="s">
        <v>1401</v>
      </c>
      <c r="E316" s="28"/>
      <c r="F316" s="41"/>
      <c r="G316" s="342"/>
      <c r="H316" s="342"/>
      <c r="I316" s="342"/>
      <c r="J316" s="36"/>
      <c r="K316" s="412"/>
      <c r="L316" s="2"/>
      <c r="M316" s="1">
        <v>5</v>
      </c>
      <c r="N316" s="15">
        <f>A314</f>
        <v>44874</v>
      </c>
      <c r="O316" s="15" t="str">
        <f>IF(A316="","",A316)</f>
        <v>Uco</v>
      </c>
      <c r="P316" s="37" t="str">
        <f>A313</f>
        <v>Wed</v>
      </c>
      <c r="U316" s="38"/>
    </row>
    <row r="317" spans="1:21" ht="14.25" customHeight="1">
      <c r="A317" s="335" t="s">
        <v>1298</v>
      </c>
      <c r="B317" s="268"/>
      <c r="C317" s="42"/>
      <c r="D317" s="29"/>
      <c r="E317" s="28"/>
      <c r="F317" s="39"/>
      <c r="G317" s="36"/>
      <c r="H317" s="36"/>
      <c r="I317" s="36"/>
      <c r="J317" s="36"/>
      <c r="K317" s="412"/>
      <c r="L317" s="2"/>
      <c r="M317" s="1">
        <v>6</v>
      </c>
      <c r="N317" s="15">
        <f>A314</f>
        <v>44874</v>
      </c>
      <c r="O317" s="15" t="str">
        <f>IF(A316="","",A316)</f>
        <v>Uco</v>
      </c>
      <c r="P317" s="37" t="str">
        <f>A313</f>
        <v>Wed</v>
      </c>
      <c r="U317" s="38"/>
    </row>
    <row r="318" spans="1:21" ht="14.25" customHeight="1">
      <c r="A318" s="335" t="s">
        <v>1409</v>
      </c>
      <c r="B318" s="268"/>
      <c r="C318" s="42"/>
      <c r="D318" s="29"/>
      <c r="E318" s="28"/>
      <c r="F318" s="39"/>
      <c r="G318" s="36"/>
      <c r="H318" s="36"/>
      <c r="I318" s="36"/>
      <c r="J318" s="36"/>
      <c r="K318" s="412"/>
      <c r="L318" s="2"/>
      <c r="M318" s="1">
        <v>7</v>
      </c>
      <c r="N318" s="15">
        <f>A314</f>
        <v>44874</v>
      </c>
      <c r="O318" s="15" t="str">
        <f>IF(A316="","",A316)</f>
        <v>Uco</v>
      </c>
      <c r="P318" s="37" t="str">
        <f>A313</f>
        <v>Wed</v>
      </c>
      <c r="U318" s="38"/>
    </row>
    <row r="319" spans="1:21" ht="14.25" customHeight="1">
      <c r="A319" s="335" t="s">
        <v>1410</v>
      </c>
      <c r="B319" s="268"/>
      <c r="C319" s="42"/>
      <c r="D319" s="29"/>
      <c r="E319" s="28"/>
      <c r="F319" s="39"/>
      <c r="G319" s="36"/>
      <c r="H319" s="36"/>
      <c r="I319" s="36"/>
      <c r="J319" s="36"/>
      <c r="K319" s="412"/>
      <c r="L319" s="2"/>
      <c r="M319" s="1">
        <v>8</v>
      </c>
      <c r="N319" s="15">
        <f>A314</f>
        <v>44874</v>
      </c>
      <c r="O319" s="15" t="str">
        <f>IF(A316="","",A316)</f>
        <v>Uco</v>
      </c>
      <c r="P319" s="37" t="str">
        <f>A313</f>
        <v>Wed</v>
      </c>
      <c r="U319" s="38"/>
    </row>
    <row r="320" spans="1:21" ht="14.25" customHeight="1">
      <c r="A320" s="337"/>
      <c r="B320" s="268"/>
      <c r="C320" s="42"/>
      <c r="D320" s="29"/>
      <c r="E320" s="28"/>
      <c r="F320" s="39"/>
      <c r="G320" s="36"/>
      <c r="H320" s="36"/>
      <c r="I320" s="36"/>
      <c r="J320" s="36"/>
      <c r="K320" s="412"/>
      <c r="L320" s="2"/>
      <c r="M320" s="1">
        <v>9</v>
      </c>
      <c r="N320" s="15">
        <f>A314</f>
        <v>44874</v>
      </c>
      <c r="O320" s="15" t="str">
        <f>IF(A316="","",A316)</f>
        <v>Uco</v>
      </c>
      <c r="P320" s="37" t="str">
        <f>A313</f>
        <v>Wed</v>
      </c>
      <c r="U320" s="38"/>
    </row>
    <row r="321" spans="1:21" ht="14.25" customHeight="1" thickBot="1">
      <c r="A321" s="336" t="s">
        <v>1402</v>
      </c>
      <c r="B321" s="277"/>
      <c r="C321" s="284" t="s">
        <v>1059</v>
      </c>
      <c r="D321" s="259"/>
      <c r="E321" s="260"/>
      <c r="F321" s="46"/>
      <c r="G321" s="261"/>
      <c r="H321" s="261"/>
      <c r="I321" s="261"/>
      <c r="J321" s="261"/>
      <c r="K321" s="413"/>
      <c r="L321" s="3"/>
      <c r="M321" s="1">
        <v>10</v>
      </c>
      <c r="N321" s="15">
        <f>A314</f>
        <v>44874</v>
      </c>
      <c r="O321" s="15" t="str">
        <f>IF(A316="","",A316)</f>
        <v>Uco</v>
      </c>
      <c r="P321" s="37" t="str">
        <f>A313</f>
        <v>Wed</v>
      </c>
      <c r="U321" s="38"/>
    </row>
    <row r="322" spans="1:21" s="239" customFormat="1" ht="14.25" customHeight="1">
      <c r="A322" s="330"/>
      <c r="B322" s="234"/>
      <c r="C322" s="262"/>
      <c r="D322" s="232"/>
      <c r="E322" s="41"/>
      <c r="F322" s="41"/>
      <c r="G322" s="263"/>
      <c r="H322" s="263"/>
      <c r="I322" s="263"/>
      <c r="J322" s="263"/>
      <c r="K322" s="411"/>
      <c r="L322" s="235"/>
      <c r="M322" s="236"/>
      <c r="N322" s="237"/>
      <c r="O322" s="237"/>
      <c r="P322" s="238"/>
      <c r="U322" s="240"/>
    </row>
    <row r="323" spans="1:21" ht="14.25" customHeight="1">
      <c r="A323" s="331" t="s">
        <v>944</v>
      </c>
      <c r="B323" s="268">
        <v>7</v>
      </c>
      <c r="C323" s="42">
        <v>0.36805555555555558</v>
      </c>
      <c r="D323" s="12" t="s">
        <v>1435</v>
      </c>
      <c r="E323" s="28" t="s">
        <v>873</v>
      </c>
      <c r="F323" s="28" t="s">
        <v>990</v>
      </c>
      <c r="G323" s="36">
        <v>4240</v>
      </c>
      <c r="H323" s="342"/>
      <c r="I323" s="36" t="s">
        <v>1398</v>
      </c>
      <c r="J323" s="36"/>
      <c r="K323" s="412">
        <v>0</v>
      </c>
      <c r="L323" s="2"/>
      <c r="M323" s="1">
        <v>2</v>
      </c>
      <c r="N323" s="15">
        <f>A324</f>
        <v>44875</v>
      </c>
      <c r="O323" s="15" t="str">
        <f>IF(A326="","",A326)</f>
        <v>Deluxe Icon</v>
      </c>
      <c r="P323" s="37" t="str">
        <f>A323</f>
        <v>Thu</v>
      </c>
      <c r="U323" s="38"/>
    </row>
    <row r="324" spans="1:21" ht="14.25" customHeight="1">
      <c r="A324" s="332">
        <v>44875</v>
      </c>
      <c r="B324" s="268"/>
      <c r="C324" s="42"/>
      <c r="D324" s="29" t="s">
        <v>1464</v>
      </c>
      <c r="E324" s="28" t="s">
        <v>1465</v>
      </c>
      <c r="F324" s="28" t="s">
        <v>991</v>
      </c>
      <c r="G324" s="36"/>
      <c r="H324" s="36"/>
      <c r="I324" s="36"/>
      <c r="J324" s="36"/>
      <c r="K324" s="412"/>
      <c r="L324" s="2"/>
      <c r="M324" s="1">
        <v>3</v>
      </c>
      <c r="N324" s="15">
        <f>A324</f>
        <v>44875</v>
      </c>
      <c r="O324" s="15" t="str">
        <f>IF(A326="","",A326)</f>
        <v>Deluxe Icon</v>
      </c>
      <c r="P324" s="37" t="str">
        <f>A323</f>
        <v>Thu</v>
      </c>
      <c r="U324" s="38"/>
    </row>
    <row r="325" spans="1:21" ht="14.25" customHeight="1">
      <c r="A325" s="333">
        <v>113</v>
      </c>
      <c r="B325" s="268"/>
      <c r="C325" s="42"/>
      <c r="D325" s="29" t="s">
        <v>846</v>
      </c>
      <c r="E325" s="41"/>
      <c r="F325" s="329" t="s">
        <v>995</v>
      </c>
      <c r="G325" s="36"/>
      <c r="H325" s="342"/>
      <c r="I325" s="36"/>
      <c r="J325" s="36"/>
      <c r="K325" s="412"/>
      <c r="L325" s="2"/>
      <c r="M325" s="1">
        <v>4</v>
      </c>
      <c r="N325" s="15">
        <f>A324</f>
        <v>44875</v>
      </c>
      <c r="O325" s="15" t="str">
        <f>IF(A326="","",A326)</f>
        <v>Deluxe Icon</v>
      </c>
      <c r="P325" s="37" t="str">
        <f>A323</f>
        <v>Thu</v>
      </c>
      <c r="U325" s="38"/>
    </row>
    <row r="326" spans="1:21" ht="14.25" customHeight="1">
      <c r="A326" s="334" t="s">
        <v>844</v>
      </c>
      <c r="B326" s="268"/>
      <c r="C326" s="43"/>
      <c r="D326" s="29" t="s">
        <v>846</v>
      </c>
      <c r="E326" s="28"/>
      <c r="F326" s="360" t="s">
        <v>1453</v>
      </c>
      <c r="G326" s="342"/>
      <c r="H326" s="342"/>
      <c r="I326" s="36"/>
      <c r="J326" s="36"/>
      <c r="K326" s="412"/>
      <c r="L326" s="2"/>
      <c r="M326" s="1">
        <v>5</v>
      </c>
      <c r="N326" s="15">
        <f>A324</f>
        <v>44875</v>
      </c>
      <c r="O326" s="15" t="str">
        <f>IF(A326="","",A326)</f>
        <v>Deluxe Icon</v>
      </c>
      <c r="P326" s="37" t="str">
        <f>A323</f>
        <v>Thu</v>
      </c>
      <c r="U326" s="38"/>
    </row>
    <row r="327" spans="1:21" ht="14.25" customHeight="1">
      <c r="A327" s="335" t="s">
        <v>1421</v>
      </c>
      <c r="B327" s="268"/>
      <c r="C327" s="42"/>
      <c r="D327" s="29" t="s">
        <v>846</v>
      </c>
      <c r="E327" s="41" t="s">
        <v>1419</v>
      </c>
      <c r="F327" s="41" t="s">
        <v>1427</v>
      </c>
      <c r="G327" s="36"/>
      <c r="H327" s="36"/>
      <c r="I327" s="36"/>
      <c r="J327" s="36"/>
      <c r="K327" s="412"/>
      <c r="L327" s="2"/>
      <c r="M327" s="1">
        <v>6</v>
      </c>
      <c r="N327" s="15">
        <f>A324</f>
        <v>44875</v>
      </c>
      <c r="O327" s="15" t="str">
        <f>IF(A326="","",A326)</f>
        <v>Deluxe Icon</v>
      </c>
      <c r="P327" s="37" t="str">
        <f>A323</f>
        <v>Thu</v>
      </c>
      <c r="U327" s="38"/>
    </row>
    <row r="328" spans="1:21" ht="14.25" customHeight="1">
      <c r="A328" s="335" t="s">
        <v>1422</v>
      </c>
      <c r="B328" s="268"/>
      <c r="C328" s="42"/>
      <c r="D328" s="29" t="s">
        <v>846</v>
      </c>
      <c r="E328" s="28"/>
      <c r="F328" s="41" t="s">
        <v>1478</v>
      </c>
      <c r="G328" s="36"/>
      <c r="H328" s="36"/>
      <c r="I328" s="36"/>
      <c r="J328" s="36"/>
      <c r="K328" s="412"/>
      <c r="L328" s="2"/>
      <c r="M328" s="1">
        <v>7</v>
      </c>
      <c r="N328" s="15">
        <f>A324</f>
        <v>44875</v>
      </c>
      <c r="O328" s="15" t="str">
        <f>IF(A326="","",A326)</f>
        <v>Deluxe Icon</v>
      </c>
      <c r="P328" s="37" t="str">
        <f>A323</f>
        <v>Thu</v>
      </c>
      <c r="U328" s="38"/>
    </row>
    <row r="329" spans="1:21" ht="14.25" customHeight="1">
      <c r="A329" s="335" t="s">
        <v>1423</v>
      </c>
      <c r="B329" s="268"/>
      <c r="C329" s="42"/>
      <c r="D329" s="29" t="s">
        <v>989</v>
      </c>
      <c r="E329" s="28"/>
      <c r="F329" s="39" t="s">
        <v>1436</v>
      </c>
      <c r="G329" s="36"/>
      <c r="H329" s="36"/>
      <c r="I329" s="36"/>
      <c r="J329" s="36"/>
      <c r="K329" s="412"/>
      <c r="L329" s="2"/>
      <c r="M329" s="1">
        <v>8</v>
      </c>
      <c r="N329" s="15">
        <f>A324</f>
        <v>44875</v>
      </c>
      <c r="O329" s="15" t="str">
        <f>IF(A326="","",A326)</f>
        <v>Deluxe Icon</v>
      </c>
      <c r="P329" s="37" t="str">
        <f>A323</f>
        <v>Thu</v>
      </c>
      <c r="U329" s="38"/>
    </row>
    <row r="330" spans="1:21" ht="14.25" customHeight="1">
      <c r="A330" s="337"/>
      <c r="B330" s="268"/>
      <c r="C330" s="42"/>
      <c r="D330" s="29"/>
      <c r="E330" s="28"/>
      <c r="F330" s="39"/>
      <c r="G330" s="36"/>
      <c r="H330" s="36"/>
      <c r="I330" s="36"/>
      <c r="J330" s="36"/>
      <c r="K330" s="412"/>
      <c r="L330" s="2"/>
      <c r="M330" s="1">
        <v>9</v>
      </c>
      <c r="N330" s="15">
        <f>A324</f>
        <v>44875</v>
      </c>
      <c r="O330" s="15" t="str">
        <f>IF(A326="","",A326)</f>
        <v>Deluxe Icon</v>
      </c>
      <c r="P330" s="37" t="str">
        <f>A323</f>
        <v>Thu</v>
      </c>
      <c r="U330" s="38"/>
    </row>
    <row r="331" spans="1:21" ht="14.25" customHeight="1" thickBot="1">
      <c r="A331" s="336" t="s">
        <v>1314</v>
      </c>
      <c r="B331" s="277"/>
      <c r="C331" s="284" t="s">
        <v>1060</v>
      </c>
      <c r="D331" s="259"/>
      <c r="E331" s="260"/>
      <c r="F331" s="46"/>
      <c r="G331" s="261"/>
      <c r="H331" s="261"/>
      <c r="I331" s="261"/>
      <c r="J331" s="261"/>
      <c r="K331" s="413"/>
      <c r="L331" s="3"/>
      <c r="M331" s="1">
        <v>10</v>
      </c>
      <c r="N331" s="15">
        <f>A324</f>
        <v>44875</v>
      </c>
      <c r="O331" s="15" t="str">
        <f>IF(A326="","",A326)</f>
        <v>Deluxe Icon</v>
      </c>
      <c r="P331" s="37" t="str">
        <f>A323</f>
        <v>Thu</v>
      </c>
      <c r="U331" s="38"/>
    </row>
    <row r="332" spans="1:21" s="239" customFormat="1" ht="14.25" customHeight="1">
      <c r="A332" s="330"/>
      <c r="B332" s="234"/>
      <c r="C332" s="262"/>
      <c r="D332" s="328"/>
      <c r="E332" s="41"/>
      <c r="F332" s="41"/>
      <c r="G332" s="263"/>
      <c r="H332" s="263"/>
      <c r="I332" s="263"/>
      <c r="J332" s="263"/>
      <c r="K332" s="411"/>
      <c r="L332" s="235"/>
      <c r="M332" s="236"/>
      <c r="N332" s="237"/>
      <c r="O332" s="237"/>
      <c r="P332" s="238"/>
      <c r="U332" s="240"/>
    </row>
    <row r="333" spans="1:21" ht="14.25" customHeight="1">
      <c r="A333" s="331" t="s">
        <v>944</v>
      </c>
      <c r="B333" s="268">
        <v>2</v>
      </c>
      <c r="C333" s="42">
        <v>0.38541666666666669</v>
      </c>
      <c r="D333" s="12" t="s">
        <v>1219</v>
      </c>
      <c r="E333" s="28" t="s">
        <v>303</v>
      </c>
      <c r="F333" s="329" t="s">
        <v>1257</v>
      </c>
      <c r="G333" s="36">
        <v>945</v>
      </c>
      <c r="H333" s="36">
        <v>284</v>
      </c>
      <c r="I333" s="36">
        <v>706</v>
      </c>
      <c r="J333" s="36"/>
      <c r="K333" s="412">
        <v>0</v>
      </c>
      <c r="L333" s="2"/>
      <c r="M333" s="1">
        <v>2</v>
      </c>
      <c r="N333" s="15">
        <f>A334</f>
        <v>44875</v>
      </c>
      <c r="O333" s="15" t="str">
        <f>IF(A336="","",A336)</f>
        <v>Luján</v>
      </c>
      <c r="P333" s="37" t="str">
        <f>A333</f>
        <v>Thu</v>
      </c>
      <c r="U333" s="38"/>
    </row>
    <row r="334" spans="1:21" ht="14.25" customHeight="1">
      <c r="A334" s="332">
        <v>44875</v>
      </c>
      <c r="B334" s="268"/>
      <c r="C334" s="42">
        <v>0.38194444444444442</v>
      </c>
      <c r="D334" s="29" t="s">
        <v>1388</v>
      </c>
      <c r="E334" s="28" t="s">
        <v>1389</v>
      </c>
      <c r="F334" s="41"/>
      <c r="G334" s="342"/>
      <c r="H334" s="36"/>
      <c r="I334" s="36"/>
      <c r="J334" s="36"/>
      <c r="K334" s="412"/>
      <c r="L334" s="2"/>
      <c r="M334" s="1">
        <v>3</v>
      </c>
      <c r="N334" s="15">
        <f>A334</f>
        <v>44875</v>
      </c>
      <c r="O334" s="15" t="str">
        <f>IF(A336="","",A336)</f>
        <v>Luján</v>
      </c>
      <c r="P334" s="37" t="str">
        <f>A333</f>
        <v>Thu</v>
      </c>
      <c r="U334" s="38"/>
    </row>
    <row r="335" spans="1:21" ht="14.25" customHeight="1">
      <c r="A335" s="333">
        <v>114</v>
      </c>
      <c r="B335" s="268"/>
      <c r="C335" s="42"/>
      <c r="D335" s="40"/>
      <c r="E335" s="39"/>
      <c r="F335" s="39"/>
      <c r="G335" s="342"/>
      <c r="H335" s="342"/>
      <c r="I335" s="36"/>
      <c r="J335" s="36"/>
      <c r="K335" s="412"/>
      <c r="L335" s="2"/>
      <c r="M335" s="1">
        <v>4</v>
      </c>
      <c r="N335" s="15">
        <f>A334</f>
        <v>44875</v>
      </c>
      <c r="O335" s="15" t="str">
        <f>IF(A336="","",A336)</f>
        <v>Luján</v>
      </c>
      <c r="P335" s="37" t="str">
        <f>A333</f>
        <v>Thu</v>
      </c>
      <c r="U335" s="38"/>
    </row>
    <row r="336" spans="1:21" ht="14.25" customHeight="1">
      <c r="A336" s="334" t="s">
        <v>64</v>
      </c>
      <c r="B336" s="268"/>
      <c r="C336" s="43"/>
      <c r="D336" s="29"/>
      <c r="E336" s="41" t="s">
        <v>1454</v>
      </c>
      <c r="F336" s="41"/>
      <c r="G336" s="342"/>
      <c r="H336" s="342"/>
      <c r="I336" s="36"/>
      <c r="J336" s="36"/>
      <c r="K336" s="412"/>
      <c r="L336" s="2"/>
      <c r="M336" s="1">
        <v>5</v>
      </c>
      <c r="N336" s="15">
        <f>A334</f>
        <v>44875</v>
      </c>
      <c r="O336" s="15" t="str">
        <f>IF(A336="","",A336)</f>
        <v>Luján</v>
      </c>
      <c r="P336" s="37" t="str">
        <f>A333</f>
        <v>Thu</v>
      </c>
      <c r="U336" s="38"/>
    </row>
    <row r="337" spans="1:21" ht="14.25" customHeight="1">
      <c r="A337" s="335" t="s">
        <v>1302</v>
      </c>
      <c r="B337" s="268"/>
      <c r="C337" s="42"/>
      <c r="D337" s="29"/>
      <c r="E337" s="28"/>
      <c r="F337" s="39"/>
      <c r="G337" s="36"/>
      <c r="H337" s="36"/>
      <c r="I337" s="36"/>
      <c r="J337" s="36"/>
      <c r="K337" s="412"/>
      <c r="L337" s="2"/>
      <c r="M337" s="1">
        <v>6</v>
      </c>
      <c r="N337" s="15">
        <f>A334</f>
        <v>44875</v>
      </c>
      <c r="O337" s="15" t="str">
        <f>IF(A336="","",A336)</f>
        <v>Luján</v>
      </c>
      <c r="P337" s="37" t="str">
        <f>A333</f>
        <v>Thu</v>
      </c>
      <c r="U337" s="38"/>
    </row>
    <row r="338" spans="1:21" ht="14.25" customHeight="1">
      <c r="A338" s="335" t="s">
        <v>1005</v>
      </c>
      <c r="B338" s="268"/>
      <c r="C338" s="42"/>
      <c r="D338" s="29"/>
      <c r="E338" s="28"/>
      <c r="F338" s="39"/>
      <c r="G338" s="36"/>
      <c r="H338" s="36"/>
      <c r="I338" s="36"/>
      <c r="J338" s="36"/>
      <c r="K338" s="412"/>
      <c r="L338" s="2"/>
      <c r="M338" s="1">
        <v>7</v>
      </c>
      <c r="N338" s="15">
        <f>A334</f>
        <v>44875</v>
      </c>
      <c r="O338" s="15" t="str">
        <f>IF(A336="","",A336)</f>
        <v>Luján</v>
      </c>
      <c r="P338" s="37" t="str">
        <f>A333</f>
        <v>Thu</v>
      </c>
      <c r="U338" s="38"/>
    </row>
    <row r="339" spans="1:21" ht="14.25" customHeight="1">
      <c r="A339" s="335" t="s">
        <v>1028</v>
      </c>
      <c r="B339" s="268"/>
      <c r="C339" s="42"/>
      <c r="D339" s="29"/>
      <c r="E339" s="28"/>
      <c r="F339" s="39"/>
      <c r="G339" s="36"/>
      <c r="H339" s="36"/>
      <c r="I339" s="36"/>
      <c r="J339" s="36"/>
      <c r="K339" s="412"/>
      <c r="L339" s="2"/>
      <c r="M339" s="1">
        <v>8</v>
      </c>
      <c r="N339" s="15">
        <f>A334</f>
        <v>44875</v>
      </c>
      <c r="O339" s="15" t="str">
        <f>IF(A336="","",A336)</f>
        <v>Luján</v>
      </c>
      <c r="P339" s="37" t="str">
        <f>A333</f>
        <v>Thu</v>
      </c>
      <c r="U339" s="38"/>
    </row>
    <row r="340" spans="1:21" ht="14.25" customHeight="1">
      <c r="A340" s="335" t="s">
        <v>1029</v>
      </c>
      <c r="B340" s="268"/>
      <c r="C340" s="42"/>
      <c r="D340" s="29"/>
      <c r="E340" s="28"/>
      <c r="F340" s="39"/>
      <c r="G340" s="36"/>
      <c r="H340" s="36"/>
      <c r="I340" s="36"/>
      <c r="J340" s="36"/>
      <c r="K340" s="412"/>
      <c r="L340" s="2"/>
      <c r="M340" s="1">
        <v>9</v>
      </c>
      <c r="N340" s="15">
        <f>A334</f>
        <v>44875</v>
      </c>
      <c r="O340" s="15" t="str">
        <f>IF(A336="","",A336)</f>
        <v>Luján</v>
      </c>
      <c r="P340" s="37" t="str">
        <f>A333</f>
        <v>Thu</v>
      </c>
      <c r="U340" s="38"/>
    </row>
    <row r="341" spans="1:21" ht="14.25" customHeight="1" thickBot="1">
      <c r="A341" s="336" t="s">
        <v>1420</v>
      </c>
      <c r="B341" s="277"/>
      <c r="C341" s="284" t="s">
        <v>1060</v>
      </c>
      <c r="D341" s="259"/>
      <c r="E341" s="260"/>
      <c r="F341" s="46"/>
      <c r="G341" s="261"/>
      <c r="H341" s="261"/>
      <c r="I341" s="261"/>
      <c r="J341" s="261"/>
      <c r="K341" s="413"/>
      <c r="L341" s="3"/>
      <c r="M341" s="1">
        <v>10</v>
      </c>
      <c r="N341" s="15">
        <f>A334</f>
        <v>44875</v>
      </c>
      <c r="O341" s="15" t="str">
        <f>IF(A336="","",A336)</f>
        <v>Luján</v>
      </c>
      <c r="P341" s="37" t="str">
        <f>A333</f>
        <v>Thu</v>
      </c>
      <c r="U341" s="38"/>
    </row>
    <row r="342" spans="1:21" s="239" customFormat="1" ht="14.25" customHeight="1">
      <c r="A342" s="330"/>
      <c r="B342" s="234"/>
      <c r="C342" s="262"/>
      <c r="D342" s="328" t="s">
        <v>1445</v>
      </c>
      <c r="E342" s="41"/>
      <c r="F342" s="41"/>
      <c r="G342" s="263"/>
      <c r="H342" s="263"/>
      <c r="I342" s="263"/>
      <c r="J342" s="263"/>
      <c r="K342" s="411"/>
      <c r="L342" s="235"/>
      <c r="M342" s="236"/>
      <c r="N342" s="237"/>
      <c r="O342" s="237"/>
      <c r="P342" s="238"/>
      <c r="U342" s="240"/>
    </row>
    <row r="343" spans="1:21" ht="14.25" customHeight="1">
      <c r="A343" s="331" t="s">
        <v>945</v>
      </c>
      <c r="B343" s="268">
        <v>6</v>
      </c>
      <c r="C343" s="42">
        <v>0.36805555555555558</v>
      </c>
      <c r="D343" s="12" t="s">
        <v>1428</v>
      </c>
      <c r="E343" s="28" t="s">
        <v>1429</v>
      </c>
      <c r="F343" s="329" t="s">
        <v>1434</v>
      </c>
      <c r="G343" s="36">
        <v>1050</v>
      </c>
      <c r="H343" s="36"/>
      <c r="I343" s="36">
        <v>315</v>
      </c>
      <c r="J343" s="36">
        <v>675</v>
      </c>
      <c r="K343" s="412">
        <v>0</v>
      </c>
      <c r="L343" s="2"/>
      <c r="M343" s="1">
        <v>2</v>
      </c>
      <c r="N343" s="15">
        <f>A344</f>
        <v>44876</v>
      </c>
      <c r="O343" s="15" t="str">
        <f>IF(A346="","",A346)</f>
        <v>Luján</v>
      </c>
      <c r="P343" s="37" t="str">
        <f>A343</f>
        <v>Fri</v>
      </c>
      <c r="U343" s="38"/>
    </row>
    <row r="344" spans="1:21" ht="14.25" customHeight="1">
      <c r="A344" s="332">
        <v>44876</v>
      </c>
      <c r="B344" s="268"/>
      <c r="C344" s="42"/>
      <c r="D344" s="29" t="s">
        <v>1466</v>
      </c>
      <c r="E344" s="28"/>
      <c r="F344" s="28" t="s">
        <v>1467</v>
      </c>
      <c r="G344" s="36"/>
      <c r="H344" s="36"/>
      <c r="I344" s="36"/>
      <c r="J344" s="36"/>
      <c r="K344" s="412"/>
      <c r="L344" s="2"/>
      <c r="M344" s="1">
        <v>3</v>
      </c>
      <c r="N344" s="15">
        <f>A344</f>
        <v>44876</v>
      </c>
      <c r="O344" s="15" t="str">
        <f>IF(A346="","",A346)</f>
        <v>Luján</v>
      </c>
      <c r="P344" s="37" t="str">
        <f>A343</f>
        <v>Fri</v>
      </c>
      <c r="U344" s="38"/>
    </row>
    <row r="345" spans="1:21" ht="14.25" customHeight="1">
      <c r="A345" s="333">
        <v>115</v>
      </c>
      <c r="B345" s="268"/>
      <c r="C345" s="42"/>
      <c r="D345" s="29" t="s">
        <v>846</v>
      </c>
      <c r="E345" s="28"/>
      <c r="F345" s="370" t="s">
        <v>1340</v>
      </c>
      <c r="G345" s="36"/>
      <c r="H345" s="36"/>
      <c r="I345" s="36"/>
      <c r="J345" s="36"/>
      <c r="K345" s="412"/>
      <c r="L345" s="2"/>
      <c r="M345" s="1">
        <v>4</v>
      </c>
      <c r="N345" s="15">
        <f>A344</f>
        <v>44876</v>
      </c>
      <c r="O345" s="15" t="str">
        <f>IF(A346="","",A346)</f>
        <v>Luján</v>
      </c>
      <c r="P345" s="37" t="str">
        <f>A343</f>
        <v>Fri</v>
      </c>
      <c r="U345" s="38"/>
    </row>
    <row r="346" spans="1:21" ht="14.25" customHeight="1">
      <c r="A346" s="334" t="s">
        <v>64</v>
      </c>
      <c r="B346" s="268"/>
      <c r="C346" s="43"/>
      <c r="D346" s="29" t="s">
        <v>846</v>
      </c>
      <c r="E346" s="41"/>
      <c r="F346" s="28"/>
      <c r="G346" s="36"/>
      <c r="H346" s="36"/>
      <c r="I346" s="36"/>
      <c r="J346" s="36"/>
      <c r="K346" s="412"/>
      <c r="L346" s="2"/>
      <c r="M346" s="1">
        <v>5</v>
      </c>
      <c r="N346" s="15">
        <f>A344</f>
        <v>44876</v>
      </c>
      <c r="O346" s="15" t="str">
        <f>IF(A346="","",A346)</f>
        <v>Luján</v>
      </c>
      <c r="P346" s="37" t="str">
        <f>A343</f>
        <v>Fri</v>
      </c>
      <c r="U346" s="38"/>
    </row>
    <row r="347" spans="1:21" ht="14.25" customHeight="1">
      <c r="A347" s="335" t="s">
        <v>1442</v>
      </c>
      <c r="B347" s="268"/>
      <c r="C347" s="42"/>
      <c r="D347" s="29" t="s">
        <v>846</v>
      </c>
      <c r="E347" s="28"/>
      <c r="F347" s="28"/>
      <c r="G347" s="36"/>
      <c r="H347" s="36"/>
      <c r="I347" s="36"/>
      <c r="J347" s="36"/>
      <c r="K347" s="412"/>
      <c r="L347" s="2"/>
      <c r="M347" s="1">
        <v>6</v>
      </c>
      <c r="N347" s="15">
        <f>A344</f>
        <v>44876</v>
      </c>
      <c r="O347" s="15" t="str">
        <f>IF(A346="","",A346)</f>
        <v>Luján</v>
      </c>
      <c r="P347" s="37" t="str">
        <f>A343</f>
        <v>Fri</v>
      </c>
      <c r="U347" s="38"/>
    </row>
    <row r="348" spans="1:21" ht="14.25" customHeight="1">
      <c r="A348" s="335" t="s">
        <v>1432</v>
      </c>
      <c r="B348" s="268"/>
      <c r="C348" s="42"/>
      <c r="D348" s="29" t="s">
        <v>846</v>
      </c>
      <c r="E348" s="28"/>
      <c r="F348" s="28"/>
      <c r="G348" s="36"/>
      <c r="H348" s="36"/>
      <c r="I348" s="36"/>
      <c r="J348" s="36"/>
      <c r="K348" s="412"/>
      <c r="L348" s="2"/>
      <c r="M348" s="1">
        <v>7</v>
      </c>
      <c r="N348" s="15">
        <f>A344</f>
        <v>44876</v>
      </c>
      <c r="O348" s="15" t="str">
        <f>IF(A346="","",A346)</f>
        <v>Luján</v>
      </c>
      <c r="P348" s="37" t="str">
        <f>A343</f>
        <v>Fri</v>
      </c>
      <c r="U348" s="38"/>
    </row>
    <row r="349" spans="1:21" ht="14.25" customHeight="1">
      <c r="A349" s="335" t="s">
        <v>1443</v>
      </c>
      <c r="B349" s="268"/>
      <c r="C349" s="42"/>
      <c r="D349" s="29"/>
      <c r="E349" s="28"/>
      <c r="F349" s="39"/>
      <c r="G349" s="36"/>
      <c r="H349" s="36"/>
      <c r="I349" s="36"/>
      <c r="J349" s="36"/>
      <c r="K349" s="412"/>
      <c r="L349" s="2"/>
      <c r="M349" s="1">
        <v>8</v>
      </c>
      <c r="N349" s="15">
        <f>A344</f>
        <v>44876</v>
      </c>
      <c r="O349" s="15" t="str">
        <f>IF(A346="","",A346)</f>
        <v>Luján</v>
      </c>
      <c r="P349" s="37" t="str">
        <f>A343</f>
        <v>Fri</v>
      </c>
      <c r="U349" s="38"/>
    </row>
    <row r="350" spans="1:21" ht="14.25" customHeight="1">
      <c r="A350" s="335" t="s">
        <v>1444</v>
      </c>
      <c r="B350" s="268"/>
      <c r="C350" s="42"/>
      <c r="D350" s="29"/>
      <c r="E350" s="28"/>
      <c r="F350" s="39"/>
      <c r="G350" s="36"/>
      <c r="H350" s="36"/>
      <c r="I350" s="36"/>
      <c r="J350" s="36"/>
      <c r="K350" s="412"/>
      <c r="L350" s="2"/>
      <c r="M350" s="1">
        <v>9</v>
      </c>
      <c r="N350" s="15">
        <f>A344</f>
        <v>44876</v>
      </c>
      <c r="O350" s="15" t="str">
        <f>IF(A346="","",A346)</f>
        <v>Luján</v>
      </c>
      <c r="P350" s="37" t="str">
        <f>A343</f>
        <v>Fri</v>
      </c>
      <c r="U350" s="38"/>
    </row>
    <row r="351" spans="1:21" ht="14.25" customHeight="1" thickBot="1">
      <c r="A351" s="336" t="s">
        <v>1402</v>
      </c>
      <c r="B351" s="277"/>
      <c r="C351" s="284" t="s">
        <v>1430</v>
      </c>
      <c r="D351" s="259"/>
      <c r="E351" s="260"/>
      <c r="F351" s="46"/>
      <c r="G351" s="261"/>
      <c r="H351" s="261"/>
      <c r="I351" s="261"/>
      <c r="J351" s="261"/>
      <c r="K351" s="413"/>
      <c r="L351" s="3"/>
      <c r="M351" s="1">
        <v>10</v>
      </c>
      <c r="N351" s="15">
        <f>A344</f>
        <v>44876</v>
      </c>
      <c r="O351" s="15" t="str">
        <f>IF(A346="","",A346)</f>
        <v>Luján</v>
      </c>
      <c r="P351" s="37" t="str">
        <f>A343</f>
        <v>Fri</v>
      </c>
      <c r="U351" s="38"/>
    </row>
    <row r="352" spans="1:21" s="239" customFormat="1" ht="14.25" customHeight="1">
      <c r="A352" s="330"/>
      <c r="B352" s="234"/>
      <c r="C352" s="262"/>
      <c r="D352" s="328"/>
      <c r="E352" s="41"/>
      <c r="F352" s="41"/>
      <c r="G352" s="263"/>
      <c r="H352" s="263"/>
      <c r="I352" s="263"/>
      <c r="J352" s="263"/>
      <c r="K352" s="411"/>
      <c r="L352" s="235"/>
      <c r="M352" s="236"/>
      <c r="N352" s="237"/>
      <c r="O352" s="237"/>
      <c r="P352" s="238"/>
      <c r="U352" s="240"/>
    </row>
    <row r="353" spans="1:21" ht="14.25" customHeight="1">
      <c r="A353" s="331" t="s">
        <v>946</v>
      </c>
      <c r="B353" s="268">
        <v>2</v>
      </c>
      <c r="C353" s="42">
        <v>0.375</v>
      </c>
      <c r="D353" s="12" t="s">
        <v>1433</v>
      </c>
      <c r="E353" s="28" t="s">
        <v>294</v>
      </c>
      <c r="F353" s="329" t="s">
        <v>1440</v>
      </c>
      <c r="G353" s="36">
        <v>320</v>
      </c>
      <c r="H353" s="36"/>
      <c r="I353" s="36">
        <v>320</v>
      </c>
      <c r="J353" s="36"/>
      <c r="K353" s="412">
        <v>0</v>
      </c>
      <c r="L353" s="2"/>
      <c r="M353" s="1">
        <v>2</v>
      </c>
      <c r="N353" s="15">
        <f>A354</f>
        <v>44877</v>
      </c>
      <c r="O353" s="15" t="str">
        <f>IF(A356="","",A356)</f>
        <v>Luján</v>
      </c>
      <c r="P353" s="37" t="str">
        <f>A353</f>
        <v>Sat</v>
      </c>
      <c r="U353" s="38"/>
    </row>
    <row r="354" spans="1:21" ht="14.25" customHeight="1">
      <c r="A354" s="332">
        <v>44877</v>
      </c>
      <c r="B354" s="268"/>
      <c r="C354" s="42"/>
      <c r="D354" s="29" t="s">
        <v>846</v>
      </c>
      <c r="E354" s="28"/>
      <c r="F354" s="329" t="s">
        <v>1458</v>
      </c>
      <c r="G354" s="342"/>
      <c r="H354" s="342"/>
      <c r="I354" s="36"/>
      <c r="J354" s="36"/>
      <c r="K354" s="412"/>
      <c r="L354" s="2"/>
      <c r="M354" s="1">
        <v>3</v>
      </c>
      <c r="N354" s="15">
        <f>A354</f>
        <v>44877</v>
      </c>
      <c r="O354" s="15" t="str">
        <f>IF(A356="","",A356)</f>
        <v>Luján</v>
      </c>
      <c r="P354" s="37" t="str">
        <f>A353</f>
        <v>Sat</v>
      </c>
      <c r="U354" s="38"/>
    </row>
    <row r="355" spans="1:21" ht="14.25" customHeight="1">
      <c r="A355" s="333">
        <v>116</v>
      </c>
      <c r="B355" s="268"/>
      <c r="C355" s="42"/>
      <c r="D355" s="29"/>
      <c r="E355" s="28"/>
      <c r="F355" s="28"/>
      <c r="G355" s="36"/>
      <c r="H355" s="342"/>
      <c r="I355" s="36"/>
      <c r="J355" s="36"/>
      <c r="K355" s="412"/>
      <c r="L355" s="2"/>
      <c r="M355" s="1">
        <v>4</v>
      </c>
      <c r="N355" s="15">
        <f>A354</f>
        <v>44877</v>
      </c>
      <c r="O355" s="15" t="str">
        <f>IF(A356="","",A356)</f>
        <v>Luján</v>
      </c>
      <c r="P355" s="37" t="str">
        <f>A353</f>
        <v>Sat</v>
      </c>
      <c r="U355" s="38"/>
    </row>
    <row r="356" spans="1:21" ht="14.25" customHeight="1">
      <c r="A356" s="334" t="s">
        <v>64</v>
      </c>
      <c r="B356" s="268"/>
      <c r="C356" s="43"/>
      <c r="D356" s="40"/>
      <c r="E356" s="39"/>
      <c r="F356" s="39"/>
      <c r="G356" s="342"/>
      <c r="H356" s="342"/>
      <c r="I356" s="36"/>
      <c r="J356" s="36"/>
      <c r="K356" s="412"/>
      <c r="L356" s="2"/>
      <c r="M356" s="1">
        <v>5</v>
      </c>
      <c r="N356" s="15">
        <f>A354</f>
        <v>44877</v>
      </c>
      <c r="O356" s="15" t="str">
        <f>IF(A356="","",A356)</f>
        <v>Luján</v>
      </c>
      <c r="P356" s="37" t="str">
        <f>A353</f>
        <v>Sat</v>
      </c>
      <c r="U356" s="38"/>
    </row>
    <row r="357" spans="1:21" ht="14.25" customHeight="1">
      <c r="A357" s="335" t="s">
        <v>1460</v>
      </c>
      <c r="B357" s="268"/>
      <c r="C357" s="42"/>
      <c r="D357" s="29"/>
      <c r="E357" s="28"/>
      <c r="F357" s="39"/>
      <c r="G357" s="36"/>
      <c r="H357" s="36"/>
      <c r="I357" s="36"/>
      <c r="J357" s="36"/>
      <c r="K357" s="412"/>
      <c r="L357" s="2"/>
      <c r="M357" s="1">
        <v>6</v>
      </c>
      <c r="N357" s="15">
        <f>A354</f>
        <v>44877</v>
      </c>
      <c r="O357" s="15" t="str">
        <f>IF(A356="","",A356)</f>
        <v>Luján</v>
      </c>
      <c r="P357" s="37" t="str">
        <f>A353</f>
        <v>Sat</v>
      </c>
      <c r="U357" s="38"/>
    </row>
    <row r="358" spans="1:21" ht="14.25" customHeight="1">
      <c r="A358" s="340" t="s">
        <v>1448</v>
      </c>
      <c r="B358" s="268"/>
      <c r="C358" s="42"/>
      <c r="D358" s="29"/>
      <c r="E358" s="28"/>
      <c r="F358" s="39"/>
      <c r="G358" s="36"/>
      <c r="H358" s="36"/>
      <c r="I358" s="36"/>
      <c r="J358" s="36"/>
      <c r="K358" s="412"/>
      <c r="L358" s="2"/>
      <c r="M358" s="1">
        <v>7</v>
      </c>
      <c r="N358" s="15">
        <f>A354</f>
        <v>44877</v>
      </c>
      <c r="O358" s="15" t="str">
        <f>IF(A356="","",A356)</f>
        <v>Luján</v>
      </c>
      <c r="P358" s="37" t="str">
        <f>A353</f>
        <v>Sat</v>
      </c>
      <c r="U358" s="38"/>
    </row>
    <row r="359" spans="1:21" ht="14.25" customHeight="1">
      <c r="A359" s="335" t="s">
        <v>1461</v>
      </c>
      <c r="B359" s="268"/>
      <c r="C359" s="42"/>
      <c r="D359" s="29"/>
      <c r="E359" s="28"/>
      <c r="F359" s="39"/>
      <c r="G359" s="36"/>
      <c r="H359" s="36"/>
      <c r="I359" s="36"/>
      <c r="J359" s="36"/>
      <c r="K359" s="412"/>
      <c r="L359" s="2"/>
      <c r="M359" s="1">
        <v>8</v>
      </c>
      <c r="N359" s="15">
        <f>A354</f>
        <v>44877</v>
      </c>
      <c r="O359" s="15" t="str">
        <f>IF(A356="","",A356)</f>
        <v>Luján</v>
      </c>
      <c r="P359" s="37" t="str">
        <f>A353</f>
        <v>Sat</v>
      </c>
      <c r="U359" s="38"/>
    </row>
    <row r="360" spans="1:21" ht="14.25" customHeight="1">
      <c r="A360" s="337"/>
      <c r="B360" s="268"/>
      <c r="C360" s="42"/>
      <c r="D360" s="29"/>
      <c r="E360" s="28"/>
      <c r="F360" s="39"/>
      <c r="G360" s="36"/>
      <c r="H360" s="36"/>
      <c r="I360" s="36"/>
      <c r="J360" s="36"/>
      <c r="K360" s="412"/>
      <c r="L360" s="2"/>
      <c r="M360" s="1">
        <v>9</v>
      </c>
      <c r="N360" s="15">
        <f>A354</f>
        <v>44877</v>
      </c>
      <c r="O360" s="15" t="str">
        <f>IF(A356="","",A356)</f>
        <v>Luján</v>
      </c>
      <c r="P360" s="37" t="str">
        <f>A353</f>
        <v>Sat</v>
      </c>
      <c r="U360" s="38"/>
    </row>
    <row r="361" spans="1:21" ht="14.25" customHeight="1" thickBot="1">
      <c r="A361" s="336" t="s">
        <v>1451</v>
      </c>
      <c r="B361" s="277"/>
      <c r="C361" s="284" t="s">
        <v>1459</v>
      </c>
      <c r="D361" s="259"/>
      <c r="E361" s="260"/>
      <c r="F361" s="46"/>
      <c r="G361" s="261"/>
      <c r="H361" s="261"/>
      <c r="I361" s="261"/>
      <c r="J361" s="261"/>
      <c r="K361" s="413"/>
      <c r="L361" s="3"/>
      <c r="M361" s="1">
        <v>10</v>
      </c>
      <c r="N361" s="15">
        <f>A354</f>
        <v>44877</v>
      </c>
      <c r="O361" s="15" t="str">
        <f>IF(A356="","",A356)</f>
        <v>Luján</v>
      </c>
      <c r="P361" s="37" t="str">
        <f>A353</f>
        <v>Sat</v>
      </c>
      <c r="U361" s="38"/>
    </row>
    <row r="362" spans="1:21" s="239" customFormat="1" ht="14.25" customHeight="1">
      <c r="A362" s="330"/>
      <c r="B362" s="234"/>
      <c r="C362" s="262"/>
      <c r="D362" s="328"/>
      <c r="E362" s="41"/>
      <c r="F362" s="41"/>
      <c r="G362" s="263"/>
      <c r="H362" s="263"/>
      <c r="I362" s="263"/>
      <c r="J362" s="263"/>
      <c r="K362" s="411"/>
      <c r="L362" s="235"/>
      <c r="M362" s="236"/>
      <c r="N362" s="237"/>
      <c r="O362" s="237"/>
      <c r="P362" s="238"/>
      <c r="U362" s="240"/>
    </row>
    <row r="363" spans="1:21" ht="14.25" customHeight="1">
      <c r="A363" s="331" t="s">
        <v>947</v>
      </c>
      <c r="B363" s="268">
        <v>6</v>
      </c>
      <c r="C363" s="42">
        <v>0.36458333333333331</v>
      </c>
      <c r="D363" s="12" t="s">
        <v>1306</v>
      </c>
      <c r="E363" s="28" t="s">
        <v>1307</v>
      </c>
      <c r="F363" s="41"/>
      <c r="G363" s="36">
        <v>740</v>
      </c>
      <c r="H363" s="36"/>
      <c r="I363" s="342"/>
      <c r="J363" s="36">
        <v>157360</v>
      </c>
      <c r="K363" s="412">
        <v>0</v>
      </c>
      <c r="L363" s="2"/>
      <c r="M363" s="1">
        <v>2</v>
      </c>
      <c r="N363" s="15">
        <f>A364</f>
        <v>44878</v>
      </c>
      <c r="O363" s="15" t="str">
        <f>IF(A366="","",A366)</f>
        <v>Uco</v>
      </c>
      <c r="P363" s="37" t="str">
        <f>A363</f>
        <v>Sun</v>
      </c>
      <c r="U363" s="38"/>
    </row>
    <row r="364" spans="1:21" ht="14.25" customHeight="1">
      <c r="A364" s="332">
        <v>44878</v>
      </c>
      <c r="B364" s="268"/>
      <c r="C364" s="42"/>
      <c r="D364" s="29" t="s">
        <v>1449</v>
      </c>
      <c r="E364" s="41" t="s">
        <v>1475</v>
      </c>
      <c r="F364" s="329"/>
      <c r="G364" s="36"/>
      <c r="H364" s="36"/>
      <c r="I364" s="36"/>
      <c r="J364" s="36"/>
      <c r="K364" s="412"/>
      <c r="L364" s="2"/>
      <c r="M364" s="1">
        <v>3</v>
      </c>
      <c r="N364" s="15">
        <f>A364</f>
        <v>44878</v>
      </c>
      <c r="O364" s="15" t="str">
        <f>IF(A366="","",A366)</f>
        <v>Uco</v>
      </c>
      <c r="P364" s="37" t="str">
        <f>A363</f>
        <v>Sun</v>
      </c>
      <c r="U364" s="38"/>
    </row>
    <row r="365" spans="1:21" ht="14.25" customHeight="1">
      <c r="A365" s="333">
        <v>117</v>
      </c>
      <c r="B365" s="268"/>
      <c r="C365" s="42"/>
      <c r="D365" s="29" t="s">
        <v>846</v>
      </c>
      <c r="E365" s="329"/>
      <c r="F365" s="28"/>
      <c r="G365" s="36"/>
      <c r="H365" s="36"/>
      <c r="I365" s="36"/>
      <c r="J365" s="36"/>
      <c r="K365" s="412"/>
      <c r="L365" s="2"/>
      <c r="M365" s="1">
        <v>4</v>
      </c>
      <c r="N365" s="15">
        <f>A364</f>
        <v>44878</v>
      </c>
      <c r="O365" s="15" t="str">
        <f>IF(A366="","",A366)</f>
        <v>Uco</v>
      </c>
      <c r="P365" s="37" t="str">
        <f>A363</f>
        <v>Sun</v>
      </c>
      <c r="U365" s="38"/>
    </row>
    <row r="366" spans="1:21" ht="14.25" customHeight="1">
      <c r="A366" s="334" t="s">
        <v>848</v>
      </c>
      <c r="B366" s="268"/>
      <c r="C366" s="43"/>
      <c r="D366" s="29" t="s">
        <v>846</v>
      </c>
      <c r="E366" s="28"/>
      <c r="F366" s="28"/>
      <c r="G366" s="36"/>
      <c r="H366" s="36"/>
      <c r="I366" s="36"/>
      <c r="J366" s="36"/>
      <c r="K366" s="412"/>
      <c r="L366" s="2"/>
      <c r="M366" s="1">
        <v>5</v>
      </c>
      <c r="N366" s="15">
        <f>A364</f>
        <v>44878</v>
      </c>
      <c r="O366" s="15" t="str">
        <f>IF(A366="","",A366)</f>
        <v>Uco</v>
      </c>
      <c r="P366" s="37" t="str">
        <f>A363</f>
        <v>Sun</v>
      </c>
      <c r="U366" s="38"/>
    </row>
    <row r="367" spans="1:21" ht="14.25" customHeight="1">
      <c r="A367" s="335" t="s">
        <v>1470</v>
      </c>
      <c r="B367" s="268"/>
      <c r="C367" s="42">
        <v>0.34722222222222227</v>
      </c>
      <c r="D367" s="29" t="s">
        <v>1399</v>
      </c>
      <c r="E367" s="28" t="s">
        <v>1468</v>
      </c>
      <c r="F367" s="41"/>
      <c r="G367" s="36">
        <v>370</v>
      </c>
      <c r="H367" s="36">
        <v>111</v>
      </c>
      <c r="I367" s="36"/>
      <c r="J367" s="36">
        <v>69300</v>
      </c>
      <c r="K367" s="412">
        <v>0</v>
      </c>
      <c r="L367" s="2"/>
      <c r="M367" s="1">
        <v>6</v>
      </c>
      <c r="N367" s="15">
        <f>A364</f>
        <v>44878</v>
      </c>
      <c r="O367" s="15" t="str">
        <f>IF(A366="","",A366)</f>
        <v>Uco</v>
      </c>
      <c r="P367" s="37" t="str">
        <f>A363</f>
        <v>Sun</v>
      </c>
      <c r="U367" s="38"/>
    </row>
    <row r="368" spans="1:21" ht="14.25" customHeight="1">
      <c r="A368" s="335" t="s">
        <v>1471</v>
      </c>
      <c r="B368" s="268"/>
      <c r="C368" s="42"/>
      <c r="D368" s="29" t="s">
        <v>846</v>
      </c>
      <c r="E368" s="28"/>
      <c r="F368" s="41"/>
      <c r="G368" s="36"/>
      <c r="H368" s="36"/>
      <c r="I368" s="36"/>
      <c r="J368" s="36"/>
      <c r="K368" s="412"/>
      <c r="L368" s="2"/>
      <c r="M368" s="1">
        <v>7</v>
      </c>
      <c r="N368" s="15">
        <f>A364</f>
        <v>44878</v>
      </c>
      <c r="O368" s="15" t="str">
        <f>IF(A366="","",A366)</f>
        <v>Uco</v>
      </c>
      <c r="P368" s="37" t="str">
        <f>A363</f>
        <v>Sun</v>
      </c>
      <c r="U368" s="38"/>
    </row>
    <row r="369" spans="1:21" ht="14.25" customHeight="1">
      <c r="A369" s="335" t="s">
        <v>1472</v>
      </c>
      <c r="B369" s="268"/>
      <c r="C369" s="42"/>
      <c r="D369" s="29"/>
      <c r="E369" s="28"/>
      <c r="F369" s="39"/>
      <c r="G369" s="36"/>
      <c r="H369" s="36"/>
      <c r="I369" s="36"/>
      <c r="J369" s="36"/>
      <c r="K369" s="412"/>
      <c r="L369" s="2"/>
      <c r="M369" s="1">
        <v>8</v>
      </c>
      <c r="N369" s="15">
        <f>A364</f>
        <v>44878</v>
      </c>
      <c r="O369" s="15" t="str">
        <f>IF(A366="","",A366)</f>
        <v>Uco</v>
      </c>
      <c r="P369" s="37" t="str">
        <f>A363</f>
        <v>Sun</v>
      </c>
      <c r="U369" s="38"/>
    </row>
    <row r="370" spans="1:21" ht="14.25" customHeight="1">
      <c r="A370" s="337"/>
      <c r="B370" s="268"/>
      <c r="C370" s="42"/>
      <c r="D370" s="29"/>
      <c r="E370" s="28"/>
      <c r="F370" s="39"/>
      <c r="G370" s="36"/>
      <c r="H370" s="36"/>
      <c r="I370" s="36"/>
      <c r="J370" s="36"/>
      <c r="K370" s="412"/>
      <c r="L370" s="2"/>
      <c r="M370" s="1">
        <v>9</v>
      </c>
      <c r="N370" s="15">
        <f>A364</f>
        <v>44878</v>
      </c>
      <c r="O370" s="15" t="str">
        <f>IF(A366="","",A366)</f>
        <v>Uco</v>
      </c>
      <c r="P370" s="37" t="str">
        <f>A363</f>
        <v>Sun</v>
      </c>
      <c r="U370" s="38"/>
    </row>
    <row r="371" spans="1:21" ht="14.25" customHeight="1" thickBot="1">
      <c r="A371" s="336" t="s">
        <v>1469</v>
      </c>
      <c r="B371" s="277"/>
      <c r="C371" s="284" t="s">
        <v>1411</v>
      </c>
      <c r="D371" s="259"/>
      <c r="E371" s="260"/>
      <c r="F371" s="46"/>
      <c r="G371" s="261"/>
      <c r="H371" s="261"/>
      <c r="I371" s="261"/>
      <c r="J371" s="261"/>
      <c r="K371" s="413"/>
      <c r="L371" s="3"/>
      <c r="M371" s="1">
        <v>10</v>
      </c>
      <c r="N371" s="15">
        <f>A364</f>
        <v>44878</v>
      </c>
      <c r="O371" s="15" t="str">
        <f>IF(A366="","",A366)</f>
        <v>Uco</v>
      </c>
      <c r="P371" s="37" t="str">
        <f>A363</f>
        <v>Sun</v>
      </c>
      <c r="U371" s="38"/>
    </row>
    <row r="372" spans="1:21" s="239" customFormat="1" ht="14.25" customHeight="1">
      <c r="A372" s="330"/>
      <c r="B372" s="234"/>
      <c r="C372" s="262"/>
      <c r="D372" s="232"/>
      <c r="E372" s="41"/>
      <c r="F372" s="41"/>
      <c r="G372" s="263"/>
      <c r="H372" s="263"/>
      <c r="I372" s="263"/>
      <c r="J372" s="263"/>
      <c r="K372" s="411"/>
      <c r="L372" s="235"/>
      <c r="M372" s="236"/>
      <c r="N372" s="237"/>
      <c r="O372" s="237"/>
      <c r="P372" s="238"/>
      <c r="U372" s="240"/>
    </row>
    <row r="373" spans="1:21" ht="14.25" customHeight="1">
      <c r="A373" s="331" t="s">
        <v>941</v>
      </c>
      <c r="B373" s="268">
        <v>2</v>
      </c>
      <c r="C373" s="42">
        <v>0.36805555555555558</v>
      </c>
      <c r="D373" s="29" t="s">
        <v>1431</v>
      </c>
      <c r="E373" s="28" t="s">
        <v>1438</v>
      </c>
      <c r="F373" s="329" t="s">
        <v>1441</v>
      </c>
      <c r="G373" s="36">
        <v>920</v>
      </c>
      <c r="H373" s="36"/>
      <c r="I373" s="36" t="s">
        <v>1476</v>
      </c>
      <c r="J373" s="36"/>
      <c r="K373" s="412">
        <v>0</v>
      </c>
      <c r="L373" s="2"/>
      <c r="M373" s="1">
        <v>2</v>
      </c>
      <c r="N373" s="15">
        <f>A374</f>
        <v>44879</v>
      </c>
      <c r="O373" s="15" t="str">
        <f>IF(A376="","",A376)</f>
        <v>Private Uco</v>
      </c>
      <c r="P373" s="37" t="str">
        <f>A373</f>
        <v>Mon</v>
      </c>
      <c r="U373" s="38"/>
    </row>
    <row r="374" spans="1:21" ht="14.25" customHeight="1">
      <c r="A374" s="332">
        <v>44879</v>
      </c>
      <c r="B374" s="268"/>
      <c r="C374" s="42"/>
      <c r="D374" s="29" t="s">
        <v>1566</v>
      </c>
      <c r="E374" s="28"/>
      <c r="F374" s="28"/>
      <c r="G374" s="36"/>
      <c r="H374" s="36"/>
      <c r="I374" s="36"/>
      <c r="J374" s="36"/>
      <c r="K374" s="412"/>
      <c r="L374" s="2"/>
      <c r="M374" s="1">
        <v>3</v>
      </c>
      <c r="N374" s="15">
        <f>A374</f>
        <v>44879</v>
      </c>
      <c r="O374" s="15" t="str">
        <f>IF(A376="","",A376)</f>
        <v>Private Uco</v>
      </c>
      <c r="P374" s="37" t="str">
        <f>A373</f>
        <v>Mon</v>
      </c>
      <c r="U374" s="38"/>
    </row>
    <row r="375" spans="1:21" ht="14.25" customHeight="1">
      <c r="A375" s="333">
        <v>118</v>
      </c>
      <c r="B375" s="268"/>
      <c r="C375" s="42"/>
      <c r="D375" s="29"/>
      <c r="E375" s="28"/>
      <c r="F375" s="329"/>
      <c r="G375" s="36"/>
      <c r="H375" s="36"/>
      <c r="I375" s="36"/>
      <c r="J375" s="36"/>
      <c r="K375" s="412"/>
      <c r="L375" s="2"/>
      <c r="M375" s="1">
        <v>4</v>
      </c>
      <c r="N375" s="15">
        <f>A374</f>
        <v>44879</v>
      </c>
      <c r="O375" s="15" t="str">
        <f>IF(A376="","",A376)</f>
        <v>Private Uco</v>
      </c>
      <c r="P375" s="37" t="str">
        <f>A373</f>
        <v>Mon</v>
      </c>
      <c r="U375" s="38"/>
    </row>
    <row r="376" spans="1:21" ht="14.25" customHeight="1">
      <c r="A376" s="334" t="s">
        <v>852</v>
      </c>
      <c r="B376" s="268"/>
      <c r="C376" s="43"/>
      <c r="D376" s="40"/>
      <c r="E376" s="39"/>
      <c r="F376" s="39"/>
      <c r="G376" s="342"/>
      <c r="H376" s="342"/>
      <c r="I376" s="36"/>
      <c r="J376" s="36"/>
      <c r="K376" s="412"/>
      <c r="L376" s="2"/>
      <c r="M376" s="1">
        <v>5</v>
      </c>
      <c r="N376" s="15">
        <f>A374</f>
        <v>44879</v>
      </c>
      <c r="O376" s="15" t="str">
        <f>IF(A376="","",A376)</f>
        <v>Private Uco</v>
      </c>
      <c r="P376" s="37" t="str">
        <f>A373</f>
        <v>Mon</v>
      </c>
      <c r="U376" s="38"/>
    </row>
    <row r="377" spans="1:21" ht="14.25" customHeight="1">
      <c r="A377" s="335" t="s">
        <v>1426</v>
      </c>
      <c r="B377" s="268"/>
      <c r="C377" s="42"/>
      <c r="D377" s="29"/>
      <c r="E377" s="28"/>
      <c r="F377" s="39"/>
      <c r="G377" s="36"/>
      <c r="H377" s="36"/>
      <c r="I377" s="36"/>
      <c r="J377" s="36"/>
      <c r="K377" s="412"/>
      <c r="L377" s="2"/>
      <c r="M377" s="1">
        <v>6</v>
      </c>
      <c r="N377" s="15">
        <f>A374</f>
        <v>44879</v>
      </c>
      <c r="O377" s="15" t="str">
        <f>IF(A376="","",A376)</f>
        <v>Private Uco</v>
      </c>
      <c r="P377" s="37" t="str">
        <f>A373</f>
        <v>Mon</v>
      </c>
      <c r="U377" s="38"/>
    </row>
    <row r="378" spans="1:21" ht="14.25" customHeight="1">
      <c r="A378" s="335" t="s">
        <v>856</v>
      </c>
      <c r="B378" s="268"/>
      <c r="C378" s="42"/>
      <c r="D378" s="29" t="s">
        <v>1105</v>
      </c>
      <c r="E378" s="28"/>
      <c r="F378" s="39"/>
      <c r="G378" s="36"/>
      <c r="H378" s="36"/>
      <c r="I378" s="36"/>
      <c r="J378" s="36"/>
      <c r="K378" s="412"/>
      <c r="L378" s="2"/>
      <c r="M378" s="1">
        <v>7</v>
      </c>
      <c r="N378" s="15">
        <f>A374</f>
        <v>44879</v>
      </c>
      <c r="O378" s="15" t="str">
        <f>IF(A376="","",A376)</f>
        <v>Private Uco</v>
      </c>
      <c r="P378" s="37" t="str">
        <f>A373</f>
        <v>Mon</v>
      </c>
      <c r="U378" s="38"/>
    </row>
    <row r="379" spans="1:21" ht="14.25" customHeight="1">
      <c r="A379" s="335" t="s">
        <v>1425</v>
      </c>
      <c r="B379" s="268"/>
      <c r="C379" s="42"/>
      <c r="D379" s="29"/>
      <c r="E379" s="28"/>
      <c r="F379" s="39"/>
      <c r="G379" s="36"/>
      <c r="H379" s="36"/>
      <c r="I379" s="36"/>
      <c r="J379" s="36"/>
      <c r="K379" s="412"/>
      <c r="L379" s="2"/>
      <c r="M379" s="1">
        <v>8</v>
      </c>
      <c r="N379" s="15">
        <f>A374</f>
        <v>44879</v>
      </c>
      <c r="O379" s="15" t="str">
        <f>IF(A376="","",A376)</f>
        <v>Private Uco</v>
      </c>
      <c r="P379" s="37" t="str">
        <f>A373</f>
        <v>Mon</v>
      </c>
      <c r="U379" s="38"/>
    </row>
    <row r="380" spans="1:21" ht="14.25" customHeight="1">
      <c r="A380" s="337"/>
      <c r="B380" s="268"/>
      <c r="C380" s="42"/>
      <c r="D380" s="29"/>
      <c r="E380" s="28"/>
      <c r="F380" s="39"/>
      <c r="G380" s="36"/>
      <c r="H380" s="36"/>
      <c r="I380" s="36"/>
      <c r="J380" s="36"/>
      <c r="K380" s="412"/>
      <c r="L380" s="2"/>
      <c r="M380" s="1">
        <v>9</v>
      </c>
      <c r="N380" s="15">
        <f>A374</f>
        <v>44879</v>
      </c>
      <c r="O380" s="15" t="str">
        <f>IF(A376="","",A376)</f>
        <v>Private Uco</v>
      </c>
      <c r="P380" s="37" t="str">
        <f>A373</f>
        <v>Mon</v>
      </c>
      <c r="U380" s="38"/>
    </row>
    <row r="381" spans="1:21" ht="14.25" customHeight="1" thickBot="1">
      <c r="A381" s="336" t="s">
        <v>1477</v>
      </c>
      <c r="B381" s="277"/>
      <c r="C381" s="284" t="s">
        <v>1455</v>
      </c>
      <c r="D381" s="259"/>
      <c r="E381" s="260"/>
      <c r="F381" s="46"/>
      <c r="G381" s="261"/>
      <c r="H381" s="261"/>
      <c r="I381" s="261"/>
      <c r="J381" s="261"/>
      <c r="K381" s="413"/>
      <c r="L381" s="3"/>
      <c r="M381" s="1">
        <v>10</v>
      </c>
      <c r="N381" s="15">
        <f>A374</f>
        <v>44879</v>
      </c>
      <c r="O381" s="15" t="str">
        <f>IF(A376="","",A376)</f>
        <v>Private Uco</v>
      </c>
      <c r="P381" s="37" t="str">
        <f>A373</f>
        <v>Mon</v>
      </c>
      <c r="U381" s="38"/>
    </row>
    <row r="382" spans="1:21" s="239" customFormat="1" ht="14.25" customHeight="1">
      <c r="A382" s="330"/>
      <c r="B382" s="234"/>
      <c r="C382" s="262"/>
      <c r="D382" s="232"/>
      <c r="E382" s="41"/>
      <c r="F382" s="41"/>
      <c r="G382" s="344"/>
      <c r="H382" s="344"/>
      <c r="I382" s="344"/>
      <c r="J382" s="263"/>
      <c r="K382" s="411"/>
      <c r="L382" s="39"/>
      <c r="N382" s="364"/>
      <c r="O382" s="364"/>
      <c r="P382" s="365"/>
      <c r="U382" s="240"/>
    </row>
    <row r="383" spans="1:21" ht="14.25" customHeight="1">
      <c r="A383" s="331" t="s">
        <v>942</v>
      </c>
      <c r="B383" s="268">
        <v>2</v>
      </c>
      <c r="C383" s="42">
        <v>0.3576388888888889</v>
      </c>
      <c r="D383" s="29" t="s">
        <v>1431</v>
      </c>
      <c r="E383" s="28" t="s">
        <v>1438</v>
      </c>
      <c r="F383" s="329" t="s">
        <v>1441</v>
      </c>
      <c r="G383" s="36">
        <v>920</v>
      </c>
      <c r="H383" s="36"/>
      <c r="I383" s="36" t="s">
        <v>1476</v>
      </c>
      <c r="J383" s="36"/>
      <c r="K383" s="412">
        <v>0</v>
      </c>
      <c r="L383" s="366"/>
      <c r="M383" s="4">
        <v>2</v>
      </c>
      <c r="N383" s="38">
        <f>A384</f>
        <v>44880</v>
      </c>
      <c r="O383" s="38" t="str">
        <f>IF(A386="","",A386)</f>
        <v>Private Luján</v>
      </c>
      <c r="P383" s="367" t="str">
        <f>A383</f>
        <v>Tue</v>
      </c>
      <c r="U383" s="38"/>
    </row>
    <row r="384" spans="1:21" ht="14.25" customHeight="1">
      <c r="A384" s="332">
        <v>44880</v>
      </c>
      <c r="B384" s="268"/>
      <c r="C384" s="42"/>
      <c r="D384" s="29" t="s">
        <v>1437</v>
      </c>
      <c r="E384" s="28"/>
      <c r="F384" s="329" t="s">
        <v>1479</v>
      </c>
      <c r="G384" s="36"/>
      <c r="H384" s="36"/>
      <c r="I384" s="36"/>
      <c r="J384" s="36"/>
      <c r="K384" s="412"/>
      <c r="L384" s="366"/>
      <c r="M384" s="4">
        <v>3</v>
      </c>
      <c r="N384" s="38">
        <f>A384</f>
        <v>44880</v>
      </c>
      <c r="O384" s="38" t="str">
        <f>IF(A386="","",A386)</f>
        <v>Private Luján</v>
      </c>
      <c r="P384" s="367" t="str">
        <f>A383</f>
        <v>Tue</v>
      </c>
      <c r="U384" s="38"/>
    </row>
    <row r="385" spans="1:21" ht="14.25" customHeight="1">
      <c r="A385" s="333">
        <v>119</v>
      </c>
      <c r="B385" s="268"/>
      <c r="C385" s="42"/>
      <c r="D385" s="29"/>
      <c r="E385" s="28"/>
      <c r="F385" s="28"/>
      <c r="G385" s="36"/>
      <c r="H385" s="342"/>
      <c r="I385" s="36"/>
      <c r="J385" s="36"/>
      <c r="K385" s="412"/>
      <c r="L385" s="366"/>
      <c r="M385" s="4">
        <v>4</v>
      </c>
      <c r="N385" s="38">
        <f>A384</f>
        <v>44880</v>
      </c>
      <c r="O385" s="38" t="str">
        <f>IF(A386="","",A386)</f>
        <v>Private Luján</v>
      </c>
      <c r="P385" s="367" t="str">
        <f>A383</f>
        <v>Tue</v>
      </c>
      <c r="U385" s="38"/>
    </row>
    <row r="386" spans="1:21" ht="14.25" customHeight="1">
      <c r="A386" s="334" t="s">
        <v>859</v>
      </c>
      <c r="B386" s="268"/>
      <c r="C386" s="43"/>
      <c r="D386" s="40"/>
      <c r="E386" s="39"/>
      <c r="F386" s="39"/>
      <c r="G386" s="342"/>
      <c r="H386" s="342"/>
      <c r="I386" s="36"/>
      <c r="J386" s="36"/>
      <c r="K386" s="412"/>
      <c r="L386" s="366"/>
      <c r="M386" s="4">
        <v>5</v>
      </c>
      <c r="N386" s="38">
        <f>A384</f>
        <v>44880</v>
      </c>
      <c r="O386" s="38" t="str">
        <f>IF(A386="","",A386)</f>
        <v>Private Luján</v>
      </c>
      <c r="P386" s="367" t="str">
        <f>A383</f>
        <v>Tue</v>
      </c>
      <c r="U386" s="38"/>
    </row>
    <row r="387" spans="1:21" ht="14.25" customHeight="1">
      <c r="A387" s="335" t="s">
        <v>1483</v>
      </c>
      <c r="B387" s="268"/>
      <c r="C387" s="42"/>
      <c r="D387" s="29"/>
      <c r="E387" s="28"/>
      <c r="F387" s="39"/>
      <c r="G387" s="36"/>
      <c r="H387" s="36"/>
      <c r="I387" s="36"/>
      <c r="J387" s="36"/>
      <c r="K387" s="412"/>
      <c r="L387" s="366"/>
      <c r="M387" s="4">
        <v>6</v>
      </c>
      <c r="N387" s="38">
        <f>A384</f>
        <v>44880</v>
      </c>
      <c r="O387" s="38" t="str">
        <f>IF(A386="","",A386)</f>
        <v>Private Luján</v>
      </c>
      <c r="P387" s="367" t="str">
        <f>A383</f>
        <v>Tue</v>
      </c>
      <c r="U387" s="38"/>
    </row>
    <row r="388" spans="1:21" ht="14.25" customHeight="1">
      <c r="A388" s="335" t="s">
        <v>1484</v>
      </c>
      <c r="B388" s="268"/>
      <c r="C388" s="42"/>
      <c r="D388" s="29" t="s">
        <v>1105</v>
      </c>
      <c r="E388" s="28"/>
      <c r="F388" s="39"/>
      <c r="G388" s="36"/>
      <c r="H388" s="36"/>
      <c r="I388" s="36"/>
      <c r="J388" s="36"/>
      <c r="K388" s="412"/>
      <c r="L388" s="366"/>
      <c r="M388" s="4">
        <v>7</v>
      </c>
      <c r="N388" s="38">
        <f>A384</f>
        <v>44880</v>
      </c>
      <c r="O388" s="38" t="str">
        <f>IF(A386="","",A386)</f>
        <v>Private Luján</v>
      </c>
      <c r="P388" s="367" t="str">
        <f>A383</f>
        <v>Tue</v>
      </c>
      <c r="U388" s="38"/>
    </row>
    <row r="389" spans="1:21" ht="14.25" customHeight="1">
      <c r="A389" s="335" t="s">
        <v>1028</v>
      </c>
      <c r="B389" s="268"/>
      <c r="C389" s="42"/>
      <c r="D389" s="29"/>
      <c r="E389" s="28"/>
      <c r="F389" s="39"/>
      <c r="G389" s="36"/>
      <c r="H389" s="36"/>
      <c r="I389" s="36"/>
      <c r="J389" s="36"/>
      <c r="K389" s="412"/>
      <c r="L389" s="366"/>
      <c r="M389" s="4">
        <v>8</v>
      </c>
      <c r="N389" s="38">
        <f>A384</f>
        <v>44880</v>
      </c>
      <c r="O389" s="38" t="str">
        <f>IF(A386="","",A386)</f>
        <v>Private Luján</v>
      </c>
      <c r="P389" s="367" t="str">
        <f>A383</f>
        <v>Tue</v>
      </c>
      <c r="U389" s="38"/>
    </row>
    <row r="390" spans="1:21" ht="14.25" customHeight="1">
      <c r="A390" s="335" t="s">
        <v>1029</v>
      </c>
      <c r="B390" s="268"/>
      <c r="C390" s="42"/>
      <c r="D390" s="29"/>
      <c r="E390" s="28"/>
      <c r="F390" s="39"/>
      <c r="G390" s="36"/>
      <c r="H390" s="36"/>
      <c r="I390" s="36"/>
      <c r="J390" s="36"/>
      <c r="K390" s="412"/>
      <c r="L390" s="366"/>
      <c r="M390" s="4">
        <v>9</v>
      </c>
      <c r="N390" s="38">
        <f>A384</f>
        <v>44880</v>
      </c>
      <c r="O390" s="38" t="str">
        <f>IF(A386="","",A386)</f>
        <v>Private Luján</v>
      </c>
      <c r="P390" s="367" t="str">
        <f>A383</f>
        <v>Tue</v>
      </c>
      <c r="U390" s="38"/>
    </row>
    <row r="391" spans="1:21" ht="14.25" customHeight="1" thickBot="1">
      <c r="A391" s="336" t="s">
        <v>1473</v>
      </c>
      <c r="B391" s="277"/>
      <c r="C391" s="368" t="s">
        <v>1474</v>
      </c>
      <c r="D391" s="259"/>
      <c r="E391" s="260"/>
      <c r="F391" s="46"/>
      <c r="G391" s="261"/>
      <c r="H391" s="261"/>
      <c r="I391" s="261"/>
      <c r="J391" s="261"/>
      <c r="K391" s="413"/>
      <c r="L391" s="369"/>
      <c r="M391" s="4">
        <v>10</v>
      </c>
      <c r="N391" s="38">
        <f>A384</f>
        <v>44880</v>
      </c>
      <c r="O391" s="38" t="str">
        <f>IF(A386="","",A386)</f>
        <v>Private Luján</v>
      </c>
      <c r="P391" s="367" t="str">
        <f>A383</f>
        <v>Tue</v>
      </c>
      <c r="U391" s="38"/>
    </row>
    <row r="392" spans="1:21" s="239" customFormat="1" ht="14.25" customHeight="1">
      <c r="A392" s="330"/>
      <c r="B392" s="234"/>
      <c r="C392" s="262"/>
      <c r="D392" s="232"/>
      <c r="E392" s="41"/>
      <c r="F392" s="41"/>
      <c r="G392" s="263"/>
      <c r="H392" s="263"/>
      <c r="I392" s="263"/>
      <c r="J392" s="263"/>
      <c r="K392" s="411"/>
      <c r="L392" s="235"/>
      <c r="M392" s="236"/>
      <c r="N392" s="237"/>
      <c r="O392" s="237"/>
      <c r="P392" s="238"/>
      <c r="U392" s="240"/>
    </row>
    <row r="393" spans="1:21" ht="14.25" customHeight="1">
      <c r="A393" s="331" t="s">
        <v>944</v>
      </c>
      <c r="B393" s="268">
        <v>2</v>
      </c>
      <c r="C393" s="42">
        <v>0.40972222222222227</v>
      </c>
      <c r="D393" s="12" t="s">
        <v>1289</v>
      </c>
      <c r="E393" s="28" t="s">
        <v>1492</v>
      </c>
      <c r="F393" s="329" t="s">
        <v>1290</v>
      </c>
      <c r="G393" s="36">
        <v>730</v>
      </c>
      <c r="H393" s="342"/>
      <c r="I393" s="36" t="s">
        <v>1513</v>
      </c>
      <c r="J393" s="36"/>
      <c r="K393" s="412">
        <v>0</v>
      </c>
      <c r="L393" s="2"/>
      <c r="M393" s="1">
        <v>2</v>
      </c>
      <c r="N393" s="15">
        <f>A394</f>
        <v>44882</v>
      </c>
      <c r="O393" s="15" t="str">
        <f>IF(A396="","",A396)</f>
        <v>Deluxe</v>
      </c>
      <c r="P393" s="37" t="str">
        <f>A393</f>
        <v>Thu</v>
      </c>
      <c r="U393" s="38"/>
    </row>
    <row r="394" spans="1:21" ht="14.25" customHeight="1">
      <c r="A394" s="332">
        <v>44882</v>
      </c>
      <c r="B394" s="268"/>
      <c r="C394" s="42"/>
      <c r="D394" s="29" t="s">
        <v>846</v>
      </c>
      <c r="E394" s="371" t="s">
        <v>1493</v>
      </c>
      <c r="F394" s="41"/>
      <c r="G394" s="342"/>
      <c r="H394" s="36"/>
      <c r="I394" s="36"/>
      <c r="J394" s="36"/>
      <c r="K394" s="412"/>
      <c r="L394" s="2"/>
      <c r="M394" s="1">
        <v>3</v>
      </c>
      <c r="N394" s="15">
        <f>A394</f>
        <v>44882</v>
      </c>
      <c r="O394" s="15" t="str">
        <f>IF(A396="","",A396)</f>
        <v>Deluxe</v>
      </c>
      <c r="P394" s="37" t="str">
        <f>A393</f>
        <v>Thu</v>
      </c>
      <c r="U394" s="38"/>
    </row>
    <row r="395" spans="1:21" ht="14.25" customHeight="1">
      <c r="A395" s="333">
        <v>120</v>
      </c>
      <c r="B395" s="268"/>
      <c r="C395" s="42"/>
      <c r="D395" s="29"/>
      <c r="E395" s="28"/>
      <c r="F395" s="28"/>
      <c r="G395" s="36"/>
      <c r="H395" s="342"/>
      <c r="I395" s="36"/>
      <c r="J395" s="36"/>
      <c r="K395" s="412"/>
      <c r="L395" s="2"/>
      <c r="M395" s="1">
        <v>4</v>
      </c>
      <c r="N395" s="15">
        <f>A394</f>
        <v>44882</v>
      </c>
      <c r="O395" s="15" t="str">
        <f>IF(A396="","",A396)</f>
        <v>Deluxe</v>
      </c>
      <c r="P395" s="37" t="str">
        <f>A393</f>
        <v>Thu</v>
      </c>
      <c r="U395" s="38"/>
    </row>
    <row r="396" spans="1:21" ht="14.25" customHeight="1">
      <c r="A396" s="334" t="s">
        <v>847</v>
      </c>
      <c r="B396" s="268"/>
      <c r="C396" s="43"/>
      <c r="D396" s="40"/>
      <c r="E396" s="39"/>
      <c r="F396" s="360" t="s">
        <v>1526</v>
      </c>
      <c r="G396" s="342"/>
      <c r="H396" s="342"/>
      <c r="I396" s="36"/>
      <c r="J396" s="36"/>
      <c r="K396" s="412"/>
      <c r="L396" s="2"/>
      <c r="M396" s="1">
        <v>5</v>
      </c>
      <c r="N396" s="15">
        <f>A394</f>
        <v>44882</v>
      </c>
      <c r="O396" s="15" t="str">
        <f>IF(A396="","",A396)</f>
        <v>Deluxe</v>
      </c>
      <c r="P396" s="37" t="str">
        <f>A393</f>
        <v>Thu</v>
      </c>
      <c r="U396" s="38"/>
    </row>
    <row r="397" spans="1:21" ht="14.25" customHeight="1">
      <c r="A397" s="335" t="s">
        <v>1510</v>
      </c>
      <c r="B397" s="268"/>
      <c r="C397" s="42"/>
      <c r="D397" s="29"/>
      <c r="E397" s="28"/>
      <c r="F397" s="39"/>
      <c r="G397" s="36"/>
      <c r="H397" s="36"/>
      <c r="I397" s="36"/>
      <c r="J397" s="36"/>
      <c r="K397" s="412"/>
      <c r="L397" s="2"/>
      <c r="M397" s="1">
        <v>6</v>
      </c>
      <c r="N397" s="15">
        <f>A394</f>
        <v>44882</v>
      </c>
      <c r="O397" s="15" t="str">
        <f>IF(A396="","",A396)</f>
        <v>Deluxe</v>
      </c>
      <c r="P397" s="37" t="str">
        <f>A393</f>
        <v>Thu</v>
      </c>
      <c r="U397" s="38"/>
    </row>
    <row r="398" spans="1:21" ht="14.25" customHeight="1">
      <c r="A398" s="335" t="s">
        <v>1511</v>
      </c>
      <c r="B398" s="268"/>
      <c r="C398" s="42"/>
      <c r="D398" s="29" t="s">
        <v>849</v>
      </c>
      <c r="E398" s="28"/>
      <c r="F398" s="39"/>
      <c r="G398" s="36"/>
      <c r="H398" s="36"/>
      <c r="I398" s="36"/>
      <c r="J398" s="36"/>
      <c r="K398" s="412"/>
      <c r="L398" s="2"/>
      <c r="M398" s="1">
        <v>7</v>
      </c>
      <c r="N398" s="15">
        <f>A394</f>
        <v>44882</v>
      </c>
      <c r="O398" s="15" t="str">
        <f>IF(A396="","",A396)</f>
        <v>Deluxe</v>
      </c>
      <c r="P398" s="37" t="str">
        <f>A393</f>
        <v>Thu</v>
      </c>
      <c r="U398" s="38"/>
    </row>
    <row r="399" spans="1:21" ht="14.25" customHeight="1">
      <c r="A399" s="335" t="s">
        <v>1512</v>
      </c>
      <c r="B399" s="268"/>
      <c r="C399" s="42"/>
      <c r="D399" s="29"/>
      <c r="E399" s="28"/>
      <c r="F399" s="39"/>
      <c r="G399" s="36"/>
      <c r="H399" s="36"/>
      <c r="I399" s="36"/>
      <c r="J399" s="36"/>
      <c r="K399" s="412"/>
      <c r="L399" s="2"/>
      <c r="M399" s="1">
        <v>8</v>
      </c>
      <c r="N399" s="15">
        <f>A394</f>
        <v>44882</v>
      </c>
      <c r="O399" s="15" t="str">
        <f>IF(A396="","",A396)</f>
        <v>Deluxe</v>
      </c>
      <c r="P399" s="37" t="str">
        <f>A393</f>
        <v>Thu</v>
      </c>
      <c r="U399" s="38"/>
    </row>
    <row r="400" spans="1:21" ht="14.25" customHeight="1">
      <c r="A400" s="337"/>
      <c r="B400" s="268"/>
      <c r="C400" s="42"/>
      <c r="D400" s="29"/>
      <c r="E400" s="28"/>
      <c r="F400" s="39"/>
      <c r="G400" s="36"/>
      <c r="H400" s="36"/>
      <c r="I400" s="36"/>
      <c r="J400" s="36"/>
      <c r="K400" s="412"/>
      <c r="L400" s="2"/>
      <c r="M400" s="1">
        <v>9</v>
      </c>
      <c r="N400" s="15">
        <f>A394</f>
        <v>44882</v>
      </c>
      <c r="O400" s="15" t="str">
        <f>IF(A396="","",A396)</f>
        <v>Deluxe</v>
      </c>
      <c r="P400" s="37" t="str">
        <f>A393</f>
        <v>Thu</v>
      </c>
      <c r="U400" s="38"/>
    </row>
    <row r="401" spans="1:21" ht="14.25" customHeight="1" thickBot="1">
      <c r="A401" s="336" t="s">
        <v>1497</v>
      </c>
      <c r="B401" s="277"/>
      <c r="C401" s="284" t="s">
        <v>1494</v>
      </c>
      <c r="D401" s="259"/>
      <c r="E401" s="260"/>
      <c r="F401" s="46"/>
      <c r="G401" s="261"/>
      <c r="H401" s="261"/>
      <c r="I401" s="261"/>
      <c r="J401" s="261"/>
      <c r="K401" s="413"/>
      <c r="L401" s="3"/>
      <c r="M401" s="1">
        <v>10</v>
      </c>
      <c r="N401" s="15">
        <f>A394</f>
        <v>44882</v>
      </c>
      <c r="O401" s="15" t="str">
        <f>IF(A396="","",A396)</f>
        <v>Deluxe</v>
      </c>
      <c r="P401" s="37" t="str">
        <f>A393</f>
        <v>Thu</v>
      </c>
      <c r="U401" s="38"/>
    </row>
    <row r="402" spans="1:21" s="239" customFormat="1" ht="14.25" customHeight="1">
      <c r="A402" s="330"/>
      <c r="B402" s="234"/>
      <c r="C402" s="262"/>
      <c r="D402" s="232"/>
      <c r="E402" s="41"/>
      <c r="F402" s="41"/>
      <c r="G402" s="263"/>
      <c r="H402" s="263"/>
      <c r="I402" s="263"/>
      <c r="J402" s="263"/>
      <c r="K402" s="411"/>
      <c r="L402" s="235"/>
      <c r="M402" s="236"/>
      <c r="N402" s="237"/>
      <c r="O402" s="237"/>
      <c r="P402" s="238"/>
      <c r="U402" s="240"/>
    </row>
    <row r="403" spans="1:21" ht="14.25" customHeight="1">
      <c r="A403" s="331" t="s">
        <v>944</v>
      </c>
      <c r="B403" s="268">
        <v>4</v>
      </c>
      <c r="C403" s="42">
        <v>0.3576388888888889</v>
      </c>
      <c r="D403" s="12" t="s">
        <v>1500</v>
      </c>
      <c r="E403" s="28" t="s">
        <v>1504</v>
      </c>
      <c r="F403" s="329" t="s">
        <v>1501</v>
      </c>
      <c r="G403" s="36">
        <v>370</v>
      </c>
      <c r="H403" s="342"/>
      <c r="I403" s="36"/>
      <c r="J403" s="36">
        <v>370</v>
      </c>
      <c r="K403" s="412">
        <v>0</v>
      </c>
      <c r="L403" s="2"/>
      <c r="M403" s="1">
        <v>2</v>
      </c>
      <c r="N403" s="15">
        <f>A404</f>
        <v>44882</v>
      </c>
      <c r="O403" s="15" t="str">
        <f>IF(A406="","",A406)</f>
        <v>Uco</v>
      </c>
      <c r="P403" s="37" t="str">
        <f>A403</f>
        <v>Thu</v>
      </c>
      <c r="U403" s="38"/>
    </row>
    <row r="404" spans="1:21" ht="14.25" customHeight="1">
      <c r="A404" s="332">
        <v>44882</v>
      </c>
      <c r="B404" s="268"/>
      <c r="C404" s="42"/>
      <c r="D404" s="29" t="s">
        <v>1503</v>
      </c>
      <c r="E404" s="28"/>
      <c r="F404" s="13" t="s">
        <v>1523</v>
      </c>
      <c r="G404" s="342"/>
      <c r="H404" s="36"/>
      <c r="I404" s="36"/>
      <c r="J404" s="36"/>
      <c r="K404" s="412"/>
      <c r="L404" s="2"/>
      <c r="M404" s="1">
        <v>3</v>
      </c>
      <c r="N404" s="15">
        <f>A404</f>
        <v>44882</v>
      </c>
      <c r="O404" s="15" t="str">
        <f>IF(A406="","",A406)</f>
        <v>Uco</v>
      </c>
      <c r="P404" s="37" t="str">
        <f>A403</f>
        <v>Thu</v>
      </c>
      <c r="U404" s="38"/>
    </row>
    <row r="405" spans="1:21" ht="14.25" customHeight="1">
      <c r="A405" s="333">
        <v>121</v>
      </c>
      <c r="B405" s="268"/>
      <c r="C405" s="42"/>
      <c r="D405" s="40"/>
      <c r="E405" s="28"/>
      <c r="F405" s="28"/>
      <c r="G405" s="36"/>
      <c r="H405" s="342"/>
      <c r="I405" s="36"/>
      <c r="J405" s="36"/>
      <c r="K405" s="412"/>
      <c r="L405" s="2"/>
      <c r="M405" s="1">
        <v>4</v>
      </c>
      <c r="N405" s="15">
        <f>A404</f>
        <v>44882</v>
      </c>
      <c r="O405" s="15" t="str">
        <f>IF(A406="","",A406)</f>
        <v>Uco</v>
      </c>
      <c r="P405" s="37" t="str">
        <f>A403</f>
        <v>Thu</v>
      </c>
      <c r="U405" s="38"/>
    </row>
    <row r="406" spans="1:21" ht="14.25" customHeight="1">
      <c r="A406" s="334" t="s">
        <v>848</v>
      </c>
      <c r="B406" s="268"/>
      <c r="C406" s="42">
        <v>0.35416666666666669</v>
      </c>
      <c r="D406" s="29" t="s">
        <v>1505</v>
      </c>
      <c r="E406" s="28" t="s">
        <v>1506</v>
      </c>
      <c r="F406" s="13" t="s">
        <v>1508</v>
      </c>
      <c r="G406" s="36">
        <v>370</v>
      </c>
      <c r="H406" s="342"/>
      <c r="I406" s="36">
        <v>370</v>
      </c>
      <c r="J406" s="36"/>
      <c r="K406" s="412">
        <v>0</v>
      </c>
      <c r="L406" s="2"/>
      <c r="M406" s="1">
        <v>5</v>
      </c>
      <c r="N406" s="15">
        <f>A404</f>
        <v>44882</v>
      </c>
      <c r="O406" s="15" t="str">
        <f>IF(A406="","",A406)</f>
        <v>Uco</v>
      </c>
      <c r="P406" s="37" t="str">
        <f>A403</f>
        <v>Thu</v>
      </c>
      <c r="U406" s="38"/>
    </row>
    <row r="407" spans="1:21" ht="14.25" customHeight="1">
      <c r="A407" s="335" t="s">
        <v>1063</v>
      </c>
      <c r="B407" s="268"/>
      <c r="C407" s="42"/>
      <c r="D407" s="29" t="s">
        <v>846</v>
      </c>
      <c r="E407" s="28"/>
      <c r="F407" s="13" t="s">
        <v>1507</v>
      </c>
      <c r="G407" s="36"/>
      <c r="H407" s="36"/>
      <c r="I407" s="36"/>
      <c r="J407" s="36"/>
      <c r="K407" s="412"/>
      <c r="L407" s="2"/>
      <c r="M407" s="1">
        <v>6</v>
      </c>
      <c r="N407" s="15">
        <f>A404</f>
        <v>44882</v>
      </c>
      <c r="O407" s="15" t="str">
        <f>IF(A406="","",A406)</f>
        <v>Uco</v>
      </c>
      <c r="P407" s="37" t="str">
        <f>A403</f>
        <v>Thu</v>
      </c>
      <c r="U407" s="38"/>
    </row>
    <row r="408" spans="1:21" ht="14.25" customHeight="1">
      <c r="A408" s="335" t="s">
        <v>1509</v>
      </c>
      <c r="B408" s="268"/>
      <c r="C408" s="42"/>
      <c r="D408" s="232"/>
      <c r="E408" s="28"/>
      <c r="F408" s="39"/>
      <c r="G408" s="36"/>
      <c r="H408" s="36"/>
      <c r="I408" s="36"/>
      <c r="J408" s="36"/>
      <c r="K408" s="412"/>
      <c r="L408" s="2"/>
      <c r="M408" s="1">
        <v>7</v>
      </c>
      <c r="N408" s="15">
        <f>A404</f>
        <v>44882</v>
      </c>
      <c r="O408" s="15" t="str">
        <f>IF(A406="","",A406)</f>
        <v>Uco</v>
      </c>
      <c r="P408" s="37" t="str">
        <f>A403</f>
        <v>Thu</v>
      </c>
      <c r="U408" s="38"/>
    </row>
    <row r="409" spans="1:21" ht="14.25" customHeight="1">
      <c r="A409" s="335" t="s">
        <v>1499</v>
      </c>
      <c r="B409" s="268"/>
      <c r="C409" s="42"/>
      <c r="D409" s="29"/>
      <c r="E409" s="28"/>
      <c r="F409" s="39"/>
      <c r="G409" s="36"/>
      <c r="H409" s="36"/>
      <c r="I409" s="36"/>
      <c r="J409" s="36"/>
      <c r="K409" s="412"/>
      <c r="L409" s="2"/>
      <c r="M409" s="1">
        <v>8</v>
      </c>
      <c r="N409" s="15">
        <f>A404</f>
        <v>44882</v>
      </c>
      <c r="O409" s="15" t="str">
        <f>IF(A406="","",A406)</f>
        <v>Uco</v>
      </c>
      <c r="P409" s="37" t="str">
        <f>A403</f>
        <v>Thu</v>
      </c>
      <c r="U409" s="38"/>
    </row>
    <row r="410" spans="1:21" ht="14.25" customHeight="1">
      <c r="A410" s="337"/>
      <c r="B410" s="268"/>
      <c r="C410" s="42"/>
      <c r="D410" s="29"/>
      <c r="E410" s="28"/>
      <c r="F410" s="39"/>
      <c r="G410" s="36"/>
      <c r="H410" s="36"/>
      <c r="I410" s="36"/>
      <c r="J410" s="36"/>
      <c r="K410" s="412"/>
      <c r="L410" s="2"/>
      <c r="M410" s="1">
        <v>9</v>
      </c>
      <c r="N410" s="15">
        <f>A404</f>
        <v>44882</v>
      </c>
      <c r="O410" s="15" t="str">
        <f>IF(A406="","",A406)</f>
        <v>Uco</v>
      </c>
      <c r="P410" s="37" t="str">
        <f>A403</f>
        <v>Thu</v>
      </c>
      <c r="U410" s="38"/>
    </row>
    <row r="411" spans="1:21" ht="14.25" customHeight="1" thickBot="1">
      <c r="A411" s="336" t="s">
        <v>1213</v>
      </c>
      <c r="B411" s="277"/>
      <c r="C411" s="284" t="s">
        <v>1498</v>
      </c>
      <c r="D411" s="259"/>
      <c r="E411" s="260"/>
      <c r="F411" s="46"/>
      <c r="G411" s="261"/>
      <c r="H411" s="261"/>
      <c r="I411" s="261"/>
      <c r="J411" s="261"/>
      <c r="K411" s="413"/>
      <c r="L411" s="3"/>
      <c r="M411" s="1">
        <v>10</v>
      </c>
      <c r="N411" s="15">
        <f>A404</f>
        <v>44882</v>
      </c>
      <c r="O411" s="15" t="str">
        <f>IF(A406="","",A406)</f>
        <v>Uco</v>
      </c>
      <c r="P411" s="37" t="str">
        <f>A403</f>
        <v>Thu</v>
      </c>
      <c r="U411" s="38"/>
    </row>
    <row r="412" spans="1:21" s="239" customFormat="1" ht="14.25" customHeight="1">
      <c r="A412" s="330"/>
      <c r="B412" s="234"/>
      <c r="C412" s="262"/>
      <c r="D412" s="328"/>
      <c r="E412" s="41"/>
      <c r="F412" s="41"/>
      <c r="G412" s="263"/>
      <c r="H412" s="263"/>
      <c r="I412" s="263"/>
      <c r="J412" s="263"/>
      <c r="K412" s="411"/>
      <c r="L412" s="235"/>
      <c r="M412" s="236"/>
      <c r="N412" s="237"/>
      <c r="O412" s="237"/>
      <c r="P412" s="238"/>
      <c r="U412" s="240"/>
    </row>
    <row r="413" spans="1:21" ht="14.25" customHeight="1">
      <c r="A413" s="331" t="s">
        <v>945</v>
      </c>
      <c r="B413" s="268">
        <v>6</v>
      </c>
      <c r="C413" s="42">
        <v>0.3611111111111111</v>
      </c>
      <c r="D413" s="12" t="s">
        <v>1301</v>
      </c>
      <c r="E413" s="28" t="s">
        <v>873</v>
      </c>
      <c r="F413" s="28" t="s">
        <v>1196</v>
      </c>
      <c r="G413" s="36">
        <v>1950</v>
      </c>
      <c r="H413" s="342"/>
      <c r="I413" s="36" t="s">
        <v>1582</v>
      </c>
      <c r="J413" s="36">
        <v>114000</v>
      </c>
      <c r="K413" s="412">
        <v>0</v>
      </c>
      <c r="L413" s="2"/>
      <c r="M413" s="1">
        <v>2</v>
      </c>
      <c r="N413" s="15">
        <f>A414</f>
        <v>44883</v>
      </c>
      <c r="O413" s="15" t="str">
        <f>IF(A416="","",A416)</f>
        <v>Deluxe Icon</v>
      </c>
      <c r="P413" s="37" t="str">
        <f>A413</f>
        <v>Fri</v>
      </c>
      <c r="U413" s="38"/>
    </row>
    <row r="414" spans="1:21" ht="14.25" customHeight="1">
      <c r="A414" s="332">
        <v>44883</v>
      </c>
      <c r="B414" s="268"/>
      <c r="C414" s="42"/>
      <c r="D414" s="29" t="s">
        <v>846</v>
      </c>
      <c r="E414" s="28"/>
      <c r="F414" s="28" t="s">
        <v>1197</v>
      </c>
      <c r="G414" s="342"/>
      <c r="H414" s="342"/>
      <c r="I414" s="36"/>
      <c r="J414" s="36"/>
      <c r="K414" s="412"/>
      <c r="L414" s="2"/>
      <c r="M414" s="1">
        <v>3</v>
      </c>
      <c r="N414" s="15">
        <f>A414</f>
        <v>44883</v>
      </c>
      <c r="O414" s="15" t="str">
        <f>IF(A416="","",A416)</f>
        <v>Deluxe Icon</v>
      </c>
      <c r="P414" s="37" t="str">
        <f>A413</f>
        <v>Fri</v>
      </c>
      <c r="U414" s="38"/>
    </row>
    <row r="415" spans="1:21" ht="14.25" customHeight="1">
      <c r="A415" s="333">
        <v>122</v>
      </c>
      <c r="B415" s="268"/>
      <c r="C415" s="42"/>
      <c r="D415" s="29" t="s">
        <v>846</v>
      </c>
      <c r="E415" s="28"/>
      <c r="F415" s="329"/>
      <c r="G415" s="342"/>
      <c r="H415" s="342"/>
      <c r="I415" s="36"/>
      <c r="J415" s="36"/>
      <c r="K415" s="412"/>
      <c r="L415" s="2"/>
      <c r="M415" s="1">
        <v>4</v>
      </c>
      <c r="N415" s="15">
        <f>A414</f>
        <v>44883</v>
      </c>
      <c r="O415" s="15" t="str">
        <f>IF(A416="","",A416)</f>
        <v>Deluxe Icon</v>
      </c>
      <c r="P415" s="37" t="str">
        <f>A413</f>
        <v>Fri</v>
      </c>
      <c r="U415" s="38"/>
    </row>
    <row r="416" spans="1:21" ht="14.25" customHeight="1">
      <c r="A416" s="334" t="s">
        <v>844</v>
      </c>
      <c r="B416" s="268"/>
      <c r="C416" s="43"/>
      <c r="D416" s="29" t="s">
        <v>846</v>
      </c>
      <c r="E416" s="28"/>
      <c r="F416" s="41"/>
      <c r="G416" s="342"/>
      <c r="H416" s="342"/>
      <c r="I416" s="36"/>
      <c r="J416" s="36"/>
      <c r="K416" s="412"/>
      <c r="L416" s="2"/>
      <c r="M416" s="1">
        <v>5</v>
      </c>
      <c r="N416" s="15">
        <f>A414</f>
        <v>44883</v>
      </c>
      <c r="O416" s="15" t="str">
        <f>IF(A416="","",A416)</f>
        <v>Deluxe Icon</v>
      </c>
      <c r="P416" s="37" t="str">
        <f>A413</f>
        <v>Fri</v>
      </c>
      <c r="U416" s="38"/>
    </row>
    <row r="417" spans="1:21" ht="14.25" customHeight="1">
      <c r="A417" s="335" t="s">
        <v>1534</v>
      </c>
      <c r="B417" s="268"/>
      <c r="C417" s="42"/>
      <c r="D417" s="29" t="s">
        <v>846</v>
      </c>
      <c r="E417" s="28"/>
      <c r="F417" s="329"/>
      <c r="G417" s="342"/>
      <c r="H417" s="342"/>
      <c r="I417" s="36"/>
      <c r="J417" s="36"/>
      <c r="K417" s="412"/>
      <c r="L417" s="2"/>
      <c r="M417" s="1">
        <v>6</v>
      </c>
      <c r="N417" s="15">
        <f>A414</f>
        <v>44883</v>
      </c>
      <c r="O417" s="15" t="str">
        <f>IF(A416="","",A416)</f>
        <v>Deluxe Icon</v>
      </c>
      <c r="P417" s="37" t="str">
        <f>A413</f>
        <v>Fri</v>
      </c>
      <c r="U417" s="38"/>
    </row>
    <row r="418" spans="1:21" ht="14.25" customHeight="1">
      <c r="A418" s="335" t="s">
        <v>1529</v>
      </c>
      <c r="B418" s="268"/>
      <c r="C418" s="42"/>
      <c r="D418" s="29" t="s">
        <v>846</v>
      </c>
      <c r="E418" s="28"/>
      <c r="F418" s="41" t="s">
        <v>1536</v>
      </c>
      <c r="G418" s="342"/>
      <c r="H418" s="342"/>
      <c r="I418" s="36"/>
      <c r="J418" s="36"/>
      <c r="K418" s="412"/>
      <c r="L418" s="2"/>
      <c r="M418" s="1">
        <v>7</v>
      </c>
      <c r="N418" s="15">
        <f>A414</f>
        <v>44883</v>
      </c>
      <c r="O418" s="15" t="str">
        <f>IF(A416="","",A416)</f>
        <v>Deluxe Icon</v>
      </c>
      <c r="P418" s="37" t="str">
        <f>A413</f>
        <v>Fri</v>
      </c>
      <c r="U418" s="38"/>
    </row>
    <row r="419" spans="1:21" ht="14.25" customHeight="1">
      <c r="A419" s="335" t="s">
        <v>1530</v>
      </c>
      <c r="B419" s="268"/>
      <c r="C419" s="42"/>
      <c r="D419" s="29" t="s">
        <v>849</v>
      </c>
      <c r="E419" s="28"/>
      <c r="F419" s="28"/>
      <c r="G419" s="342"/>
      <c r="H419" s="342"/>
      <c r="I419" s="36"/>
      <c r="J419" s="36"/>
      <c r="K419" s="412"/>
      <c r="L419" s="2"/>
      <c r="M419" s="1">
        <v>8</v>
      </c>
      <c r="N419" s="15">
        <f>A414</f>
        <v>44883</v>
      </c>
      <c r="O419" s="15" t="str">
        <f>IF(A416="","",A416)</f>
        <v>Deluxe Icon</v>
      </c>
      <c r="P419" s="37" t="str">
        <f>A413</f>
        <v>Fri</v>
      </c>
      <c r="U419" s="38"/>
    </row>
    <row r="420" spans="1:21" ht="14.25" customHeight="1">
      <c r="A420" s="337"/>
      <c r="B420" s="268"/>
      <c r="C420" s="42"/>
      <c r="D420" s="29"/>
      <c r="E420" s="28"/>
      <c r="F420" s="39"/>
      <c r="G420" s="36"/>
      <c r="H420" s="36"/>
      <c r="I420" s="36"/>
      <c r="J420" s="36"/>
      <c r="K420" s="412"/>
      <c r="L420" s="2"/>
      <c r="M420" s="1">
        <v>9</v>
      </c>
      <c r="N420" s="15">
        <f>A414</f>
        <v>44883</v>
      </c>
      <c r="O420" s="15" t="str">
        <f>IF(A416="","",A416)</f>
        <v>Deluxe Icon</v>
      </c>
      <c r="P420" s="37" t="str">
        <f>A413</f>
        <v>Fri</v>
      </c>
      <c r="U420" s="38"/>
    </row>
    <row r="421" spans="1:21" ht="14.25" customHeight="1" thickBot="1">
      <c r="A421" s="373" t="s">
        <v>1335</v>
      </c>
      <c r="B421" s="277"/>
      <c r="C421" s="284" t="s">
        <v>1372</v>
      </c>
      <c r="D421" s="259"/>
      <c r="E421" s="260"/>
      <c r="F421" s="46"/>
      <c r="G421" s="261"/>
      <c r="H421" s="261"/>
      <c r="I421" s="261"/>
      <c r="J421" s="261"/>
      <c r="K421" s="413"/>
      <c r="L421" s="3"/>
      <c r="M421" s="1">
        <v>10</v>
      </c>
      <c r="N421" s="15">
        <f>A414</f>
        <v>44883</v>
      </c>
      <c r="O421" s="15" t="str">
        <f>IF(A416="","",A416)</f>
        <v>Deluxe Icon</v>
      </c>
      <c r="P421" s="37" t="str">
        <f>A413</f>
        <v>Fri</v>
      </c>
      <c r="U421" s="38"/>
    </row>
    <row r="422" spans="1:21" s="239" customFormat="1" ht="14.25" customHeight="1">
      <c r="A422" s="330"/>
      <c r="B422" s="234"/>
      <c r="C422" s="262"/>
      <c r="D422" s="232"/>
      <c r="E422" s="41"/>
      <c r="F422" s="41"/>
      <c r="G422" s="263"/>
      <c r="H422" s="263"/>
      <c r="I422" s="263"/>
      <c r="J422" s="263"/>
      <c r="K422" s="411"/>
      <c r="L422" s="235"/>
      <c r="M422" s="236"/>
      <c r="N422" s="237"/>
      <c r="O422" s="237"/>
      <c r="P422" s="238"/>
      <c r="U422" s="240"/>
    </row>
    <row r="423" spans="1:21" ht="14.25" customHeight="1">
      <c r="A423" s="331" t="s">
        <v>946</v>
      </c>
      <c r="B423" s="268">
        <v>6</v>
      </c>
      <c r="C423" s="372">
        <v>0.35069444444444442</v>
      </c>
      <c r="D423" s="12" t="s">
        <v>1352</v>
      </c>
      <c r="E423" s="28" t="s">
        <v>515</v>
      </c>
      <c r="F423" s="28" t="s">
        <v>1524</v>
      </c>
      <c r="G423" s="36">
        <v>370</v>
      </c>
      <c r="H423" s="36">
        <v>111</v>
      </c>
      <c r="I423" s="36">
        <v>259</v>
      </c>
      <c r="J423" s="36"/>
      <c r="K423" s="412">
        <v>0</v>
      </c>
      <c r="L423" s="2"/>
      <c r="M423" s="1">
        <v>2</v>
      </c>
      <c r="N423" s="15">
        <f>A424</f>
        <v>44884</v>
      </c>
      <c r="O423" s="15" t="str">
        <f>IF(A426="","",A426)</f>
        <v>Uco</v>
      </c>
      <c r="P423" s="37" t="str">
        <f>A423</f>
        <v>Sat</v>
      </c>
      <c r="U423" s="38"/>
    </row>
    <row r="424" spans="1:21" ht="14.25" customHeight="1">
      <c r="A424" s="332">
        <v>44884</v>
      </c>
      <c r="B424" s="268"/>
      <c r="C424" s="42"/>
      <c r="D424" s="29" t="s">
        <v>1525</v>
      </c>
      <c r="E424" s="28"/>
      <c r="F424" s="28"/>
      <c r="G424" s="36"/>
      <c r="H424" s="36"/>
      <c r="I424" s="36"/>
      <c r="J424" s="36"/>
      <c r="K424" s="412"/>
      <c r="L424" s="2"/>
      <c r="M424" s="1">
        <v>3</v>
      </c>
      <c r="N424" s="15">
        <f>A424</f>
        <v>44884</v>
      </c>
      <c r="O424" s="15" t="str">
        <f>IF(A426="","",A426)</f>
        <v>Uco</v>
      </c>
      <c r="P424" s="37" t="str">
        <f>A423</f>
        <v>Sat</v>
      </c>
      <c r="U424" s="38"/>
    </row>
    <row r="425" spans="1:21" ht="14.25" customHeight="1">
      <c r="A425" s="333">
        <v>123</v>
      </c>
      <c r="B425" s="268"/>
      <c r="C425" s="42">
        <v>0.3611111111111111</v>
      </c>
      <c r="D425" s="29" t="s">
        <v>1514</v>
      </c>
      <c r="E425" s="12" t="s">
        <v>1515</v>
      </c>
      <c r="F425" s="329" t="s">
        <v>1527</v>
      </c>
      <c r="G425" s="36">
        <v>370</v>
      </c>
      <c r="H425" s="36"/>
      <c r="I425" s="36" t="s">
        <v>1328</v>
      </c>
      <c r="J425" s="36"/>
      <c r="K425" s="412">
        <v>0</v>
      </c>
      <c r="L425" s="2"/>
      <c r="M425" s="1">
        <v>4</v>
      </c>
      <c r="N425" s="15">
        <f>A424</f>
        <v>44884</v>
      </c>
      <c r="O425" s="15" t="str">
        <f>IF(A426="","",A426)</f>
        <v>Uco</v>
      </c>
      <c r="P425" s="37" t="str">
        <f>A423</f>
        <v>Sat</v>
      </c>
      <c r="U425" s="38"/>
    </row>
    <row r="426" spans="1:21" ht="14.25" customHeight="1">
      <c r="A426" s="334" t="s">
        <v>848</v>
      </c>
      <c r="B426" s="268"/>
      <c r="C426" s="43"/>
      <c r="D426" s="29" t="s">
        <v>1528</v>
      </c>
      <c r="E426" s="343" t="s">
        <v>1521</v>
      </c>
      <c r="F426" s="28"/>
      <c r="G426" s="36"/>
      <c r="H426" s="36"/>
      <c r="I426" s="36"/>
      <c r="J426" s="36"/>
      <c r="K426" s="412"/>
      <c r="L426" s="2"/>
      <c r="M426" s="1">
        <v>5</v>
      </c>
      <c r="N426" s="15">
        <f>A424</f>
        <v>44884</v>
      </c>
      <c r="O426" s="15" t="str">
        <f>IF(A426="","",A426)</f>
        <v>Uco</v>
      </c>
      <c r="P426" s="37" t="str">
        <f>A423</f>
        <v>Sat</v>
      </c>
      <c r="U426" s="38"/>
    </row>
    <row r="427" spans="1:21" ht="14.25" customHeight="1">
      <c r="A427" s="335" t="s">
        <v>1539</v>
      </c>
      <c r="B427" s="268"/>
      <c r="C427" s="42">
        <v>0.35416666666666669</v>
      </c>
      <c r="D427" s="29" t="s">
        <v>1516</v>
      </c>
      <c r="E427" s="28" t="s">
        <v>1518</v>
      </c>
      <c r="F427" s="28" t="s">
        <v>1519</v>
      </c>
      <c r="G427" s="36">
        <v>185</v>
      </c>
      <c r="H427" s="342"/>
      <c r="I427" s="36">
        <v>185</v>
      </c>
      <c r="J427" s="36"/>
      <c r="K427" s="412">
        <v>0</v>
      </c>
      <c r="L427" s="2"/>
      <c r="M427" s="1">
        <v>6</v>
      </c>
      <c r="N427" s="15">
        <f>A424</f>
        <v>44884</v>
      </c>
      <c r="O427" s="15" t="str">
        <f>IF(A426="","",A426)</f>
        <v>Uco</v>
      </c>
      <c r="P427" s="37" t="str">
        <f>A423</f>
        <v>Sat</v>
      </c>
      <c r="U427" s="38"/>
    </row>
    <row r="428" spans="1:21" ht="14.25" customHeight="1">
      <c r="A428" s="335" t="s">
        <v>1540</v>
      </c>
      <c r="B428" s="268"/>
      <c r="C428" s="42"/>
      <c r="D428" s="29" t="s">
        <v>1517</v>
      </c>
      <c r="E428" s="343" t="s">
        <v>1520</v>
      </c>
      <c r="F428" s="12" t="s">
        <v>1554</v>
      </c>
      <c r="G428" s="36">
        <v>185</v>
      </c>
      <c r="H428" s="342"/>
      <c r="I428" s="36">
        <v>185</v>
      </c>
      <c r="J428" s="36"/>
      <c r="K428" s="412">
        <v>0</v>
      </c>
      <c r="L428" s="2"/>
      <c r="M428" s="1">
        <v>7</v>
      </c>
      <c r="N428" s="15">
        <f>A424</f>
        <v>44884</v>
      </c>
      <c r="O428" s="15" t="str">
        <f>IF(A426="","",A426)</f>
        <v>Uco</v>
      </c>
      <c r="P428" s="37" t="str">
        <f>A423</f>
        <v>Sat</v>
      </c>
      <c r="U428" s="38"/>
    </row>
    <row r="429" spans="1:21" ht="14.25" customHeight="1">
      <c r="A429" s="335" t="s">
        <v>1541</v>
      </c>
      <c r="B429" s="268"/>
      <c r="C429" s="42" t="s">
        <v>40</v>
      </c>
      <c r="D429" s="40"/>
      <c r="E429" s="39"/>
      <c r="F429" s="12" t="s">
        <v>1555</v>
      </c>
      <c r="G429" s="342"/>
      <c r="H429" s="342"/>
      <c r="I429" s="36"/>
      <c r="J429" s="36"/>
      <c r="K429" s="412"/>
      <c r="L429" s="2"/>
      <c r="M429" s="1">
        <v>8</v>
      </c>
      <c r="N429" s="15">
        <f>A424</f>
        <v>44884</v>
      </c>
      <c r="O429" s="15" t="str">
        <f>IF(A426="","",A426)</f>
        <v>Uco</v>
      </c>
      <c r="P429" s="37" t="str">
        <f>A423</f>
        <v>Sat</v>
      </c>
      <c r="U429" s="38"/>
    </row>
    <row r="430" spans="1:21" ht="14.25" customHeight="1">
      <c r="A430" s="337"/>
      <c r="B430" s="268"/>
      <c r="C430" s="42"/>
      <c r="D430" s="29"/>
      <c r="E430" s="28"/>
      <c r="F430" s="39"/>
      <c r="G430" s="36"/>
      <c r="H430" s="36"/>
      <c r="I430" s="36"/>
      <c r="J430" s="36"/>
      <c r="K430" s="412"/>
      <c r="L430" s="2"/>
      <c r="M430" s="1">
        <v>9</v>
      </c>
      <c r="N430" s="15">
        <f>A424</f>
        <v>44884</v>
      </c>
      <c r="O430" s="15" t="str">
        <f>IF(A426="","",A426)</f>
        <v>Uco</v>
      </c>
      <c r="P430" s="37" t="str">
        <f>A423</f>
        <v>Sat</v>
      </c>
      <c r="U430" s="38"/>
    </row>
    <row r="431" spans="1:21" ht="14.25" customHeight="1" thickBot="1">
      <c r="A431" s="336" t="s">
        <v>1537</v>
      </c>
      <c r="B431" s="277"/>
      <c r="C431" s="284" t="s">
        <v>1531</v>
      </c>
      <c r="D431" s="259"/>
      <c r="E431" s="260"/>
      <c r="F431" s="46"/>
      <c r="G431" s="261"/>
      <c r="H431" s="261"/>
      <c r="I431" s="261"/>
      <c r="J431" s="261"/>
      <c r="K431" s="413"/>
      <c r="L431" s="3"/>
      <c r="M431" s="1">
        <v>10</v>
      </c>
      <c r="N431" s="15">
        <f>A424</f>
        <v>44884</v>
      </c>
      <c r="O431" s="15" t="str">
        <f>IF(A426="","",A426)</f>
        <v>Uco</v>
      </c>
      <c r="P431" s="37" t="str">
        <f>A423</f>
        <v>Sat</v>
      </c>
      <c r="U431" s="38"/>
    </row>
    <row r="432" spans="1:21" s="239" customFormat="1" ht="14.25" customHeight="1">
      <c r="A432" s="330"/>
      <c r="B432" s="234"/>
      <c r="C432" s="262"/>
      <c r="D432" s="328"/>
      <c r="E432" s="41"/>
      <c r="F432" s="41"/>
      <c r="G432" s="263"/>
      <c r="H432" s="263"/>
      <c r="I432" s="263"/>
      <c r="J432" s="263"/>
      <c r="K432" s="411"/>
      <c r="L432" s="235"/>
      <c r="M432" s="236"/>
      <c r="N432" s="237"/>
      <c r="O432" s="237"/>
      <c r="P432" s="238"/>
      <c r="U432" s="240"/>
    </row>
    <row r="433" spans="1:21" ht="14.25" customHeight="1">
      <c r="A433" s="331" t="s">
        <v>947</v>
      </c>
      <c r="B433" s="268">
        <v>4</v>
      </c>
      <c r="C433" s="42">
        <v>0.37152777777777773</v>
      </c>
      <c r="D433" s="273" t="s">
        <v>877</v>
      </c>
      <c r="E433" s="274" t="s">
        <v>62</v>
      </c>
      <c r="F433" s="28" t="s">
        <v>878</v>
      </c>
      <c r="G433" s="276">
        <v>680</v>
      </c>
      <c r="H433" s="276">
        <v>680</v>
      </c>
      <c r="I433" s="276"/>
      <c r="J433" s="276"/>
      <c r="K433" s="414">
        <v>0</v>
      </c>
      <c r="L433" s="2"/>
      <c r="M433" s="1">
        <v>2</v>
      </c>
      <c r="N433" s="15">
        <f>A434</f>
        <v>44885</v>
      </c>
      <c r="O433" s="15" t="str">
        <f>IF(A436="","",A436)</f>
        <v>Uco</v>
      </c>
      <c r="P433" s="37" t="str">
        <f>A433</f>
        <v>Sun</v>
      </c>
      <c r="U433" s="38"/>
    </row>
    <row r="434" spans="1:21" ht="14.25" customHeight="1">
      <c r="A434" s="332">
        <v>44885</v>
      </c>
      <c r="B434" s="268"/>
      <c r="C434" s="42"/>
      <c r="D434" s="275" t="s">
        <v>846</v>
      </c>
      <c r="E434" s="274"/>
      <c r="F434" s="28"/>
      <c r="G434" s="36"/>
      <c r="H434" s="36"/>
      <c r="I434" s="36"/>
      <c r="J434" s="36"/>
      <c r="K434" s="412"/>
      <c r="L434" s="2"/>
      <c r="M434" s="1">
        <v>3</v>
      </c>
      <c r="N434" s="15">
        <f>A434</f>
        <v>44885</v>
      </c>
      <c r="O434" s="15" t="str">
        <f>IF(A436="","",A436)</f>
        <v>Uco</v>
      </c>
      <c r="P434" s="37" t="str">
        <f>A433</f>
        <v>Sun</v>
      </c>
      <c r="U434" s="38"/>
    </row>
    <row r="435" spans="1:21" ht="14.25" customHeight="1">
      <c r="A435" s="333">
        <v>124</v>
      </c>
      <c r="B435" s="268"/>
      <c r="C435" s="42">
        <v>0.3611111111111111</v>
      </c>
      <c r="D435" s="29" t="s">
        <v>1329</v>
      </c>
      <c r="E435" s="28" t="s">
        <v>1333</v>
      </c>
      <c r="F435" s="360" t="s">
        <v>1403</v>
      </c>
      <c r="G435" s="36">
        <v>370</v>
      </c>
      <c r="H435" s="36">
        <v>111</v>
      </c>
      <c r="I435" s="36"/>
      <c r="J435" s="36">
        <v>240</v>
      </c>
      <c r="K435" s="412">
        <v>0</v>
      </c>
      <c r="L435" s="2"/>
      <c r="M435" s="1">
        <v>4</v>
      </c>
      <c r="N435" s="15">
        <f>A434</f>
        <v>44885</v>
      </c>
      <c r="O435" s="15" t="str">
        <f>IF(A436="","",A436)</f>
        <v>Uco</v>
      </c>
      <c r="P435" s="37" t="str">
        <f>A433</f>
        <v>Sun</v>
      </c>
      <c r="U435" s="38"/>
    </row>
    <row r="436" spans="1:21" ht="14.25" customHeight="1">
      <c r="A436" s="334" t="s">
        <v>848</v>
      </c>
      <c r="B436" s="268"/>
      <c r="C436" s="43"/>
      <c r="D436" s="328" t="s">
        <v>846</v>
      </c>
      <c r="E436" s="39"/>
      <c r="F436" s="41"/>
      <c r="G436" s="342"/>
      <c r="H436" s="342"/>
      <c r="I436" s="36"/>
      <c r="J436" s="36"/>
      <c r="K436" s="412"/>
      <c r="L436" s="2"/>
      <c r="M436" s="1">
        <v>5</v>
      </c>
      <c r="N436" s="15">
        <f>A434</f>
        <v>44885</v>
      </c>
      <c r="O436" s="15" t="str">
        <f>IF(A436="","",A436)</f>
        <v>Uco</v>
      </c>
      <c r="P436" s="37" t="str">
        <f>A433</f>
        <v>Sun</v>
      </c>
      <c r="U436" s="38"/>
    </row>
    <row r="437" spans="1:21" ht="14.25" customHeight="1">
      <c r="A437" s="335" t="s">
        <v>1548</v>
      </c>
      <c r="B437" s="268"/>
      <c r="C437" s="42"/>
      <c r="D437" s="29"/>
      <c r="E437" s="28"/>
      <c r="F437" s="41"/>
      <c r="G437" s="36"/>
      <c r="H437" s="36"/>
      <c r="I437" s="36"/>
      <c r="J437" s="36"/>
      <c r="K437" s="412"/>
      <c r="L437" s="2"/>
      <c r="M437" s="1">
        <v>6</v>
      </c>
      <c r="N437" s="15">
        <f>A434</f>
        <v>44885</v>
      </c>
      <c r="O437" s="15" t="str">
        <f>IF(A436="","",A436)</f>
        <v>Uco</v>
      </c>
      <c r="P437" s="37" t="str">
        <f>A433</f>
        <v>Sun</v>
      </c>
      <c r="U437" s="38"/>
    </row>
    <row r="438" spans="1:21" ht="14.25" customHeight="1">
      <c r="A438" s="335" t="s">
        <v>1549</v>
      </c>
      <c r="B438" s="268"/>
      <c r="C438" s="42"/>
      <c r="D438" s="29"/>
      <c r="E438" s="39"/>
      <c r="F438" s="39"/>
      <c r="G438" s="342"/>
      <c r="H438" s="342"/>
      <c r="I438" s="36"/>
      <c r="J438" s="36"/>
      <c r="K438" s="412"/>
      <c r="L438" s="2"/>
      <c r="M438" s="1">
        <v>7</v>
      </c>
      <c r="N438" s="15">
        <f>A434</f>
        <v>44885</v>
      </c>
      <c r="O438" s="15" t="str">
        <f>IF(A436="","",A436)</f>
        <v>Uco</v>
      </c>
      <c r="P438" s="37" t="str">
        <f>A433</f>
        <v>Sun</v>
      </c>
      <c r="U438" s="38"/>
    </row>
    <row r="439" spans="1:21" ht="14.25" customHeight="1">
      <c r="A439" s="335" t="s">
        <v>1187</v>
      </c>
      <c r="B439" s="268"/>
      <c r="C439" s="42"/>
      <c r="D439" s="29"/>
      <c r="E439" s="28"/>
      <c r="F439" s="39"/>
      <c r="G439" s="36"/>
      <c r="H439" s="36"/>
      <c r="I439" s="36"/>
      <c r="J439" s="36"/>
      <c r="K439" s="412"/>
      <c r="L439" s="2"/>
      <c r="M439" s="1">
        <v>8</v>
      </c>
      <c r="N439" s="15">
        <f>A434</f>
        <v>44885</v>
      </c>
      <c r="O439" s="15" t="str">
        <f>IF(A436="","",A436)</f>
        <v>Uco</v>
      </c>
      <c r="P439" s="37" t="str">
        <f>A433</f>
        <v>Sun</v>
      </c>
      <c r="U439" s="38"/>
    </row>
    <row r="440" spans="1:21" ht="14.25" customHeight="1">
      <c r="A440" s="337"/>
      <c r="B440" s="268"/>
      <c r="C440" s="42"/>
      <c r="D440" s="29"/>
      <c r="E440" s="28"/>
      <c r="F440" s="39"/>
      <c r="G440" s="36"/>
      <c r="H440" s="36"/>
      <c r="I440" s="36"/>
      <c r="J440" s="36"/>
      <c r="K440" s="412"/>
      <c r="L440" s="2"/>
      <c r="M440" s="1">
        <v>9</v>
      </c>
      <c r="N440" s="15">
        <f>A434</f>
        <v>44885</v>
      </c>
      <c r="O440" s="15" t="str">
        <f>IF(A436="","",A436)</f>
        <v>Uco</v>
      </c>
      <c r="P440" s="37" t="str">
        <f>A433</f>
        <v>Sun</v>
      </c>
      <c r="U440" s="38"/>
    </row>
    <row r="441" spans="1:21" ht="14.25" customHeight="1" thickBot="1">
      <c r="A441" s="336" t="s">
        <v>1317</v>
      </c>
      <c r="B441" s="277"/>
      <c r="C441" s="284" t="s">
        <v>1532</v>
      </c>
      <c r="D441" s="259"/>
      <c r="E441" s="260"/>
      <c r="F441" s="46"/>
      <c r="G441" s="261"/>
      <c r="H441" s="261"/>
      <c r="I441" s="261"/>
      <c r="J441" s="261"/>
      <c r="K441" s="413"/>
      <c r="L441" s="3"/>
      <c r="M441" s="1">
        <v>10</v>
      </c>
      <c r="N441" s="15">
        <f>A434</f>
        <v>44885</v>
      </c>
      <c r="O441" s="15" t="str">
        <f>IF(A436="","",A436)</f>
        <v>Uco</v>
      </c>
      <c r="P441" s="37" t="str">
        <f>A433</f>
        <v>Sun</v>
      </c>
      <c r="U441" s="38"/>
    </row>
    <row r="442" spans="1:21" s="246" customFormat="1" ht="14.25" customHeight="1">
      <c r="A442" s="330"/>
      <c r="B442" s="242"/>
      <c r="C442" s="324"/>
      <c r="D442" s="243"/>
      <c r="E442" s="255"/>
      <c r="F442" s="255"/>
      <c r="G442" s="245"/>
      <c r="H442" s="245"/>
      <c r="I442" s="245"/>
      <c r="J442" s="245"/>
      <c r="K442" s="411"/>
      <c r="L442" s="244"/>
      <c r="N442" s="247"/>
      <c r="O442" s="247"/>
      <c r="P442" s="248"/>
      <c r="U442" s="249"/>
    </row>
    <row r="443" spans="1:21" s="252" customFormat="1" ht="14.25" customHeight="1">
      <c r="A443" s="331" t="s">
        <v>941</v>
      </c>
      <c r="B443" s="272">
        <v>4</v>
      </c>
      <c r="C443" s="325">
        <v>0.375</v>
      </c>
      <c r="D443" s="280" t="s">
        <v>877</v>
      </c>
      <c r="E443" s="281" t="s">
        <v>62</v>
      </c>
      <c r="F443" s="269" t="s">
        <v>878</v>
      </c>
      <c r="G443" s="282">
        <v>680</v>
      </c>
      <c r="H443" s="282">
        <v>680</v>
      </c>
      <c r="I443" s="282"/>
      <c r="J443" s="282"/>
      <c r="K443" s="414">
        <v>0</v>
      </c>
      <c r="L443" s="250"/>
      <c r="M443" s="252">
        <v>2</v>
      </c>
      <c r="N443" s="253">
        <f>A444</f>
        <v>44886</v>
      </c>
      <c r="O443" s="253" t="str">
        <f>IF(A446="","",A446)</f>
        <v>Luján</v>
      </c>
      <c r="P443" s="254" t="str">
        <f>A443</f>
        <v>Mon</v>
      </c>
      <c r="U443" s="253"/>
    </row>
    <row r="444" spans="1:21" s="252" customFormat="1" ht="14.25" customHeight="1">
      <c r="A444" s="332">
        <v>44886</v>
      </c>
      <c r="B444" s="272"/>
      <c r="C444" s="325"/>
      <c r="D444" s="283" t="s">
        <v>846</v>
      </c>
      <c r="E444" s="281"/>
      <c r="F444" s="407" t="s">
        <v>1560</v>
      </c>
      <c r="G444" s="251"/>
      <c r="H444" s="251"/>
      <c r="I444" s="251"/>
      <c r="J444" s="251"/>
      <c r="K444" s="412"/>
      <c r="L444" s="250"/>
      <c r="M444" s="252">
        <v>3</v>
      </c>
      <c r="N444" s="253">
        <f>A444</f>
        <v>44886</v>
      </c>
      <c r="O444" s="253" t="str">
        <f>IF(A446="","",A446)</f>
        <v>Luján</v>
      </c>
      <c r="P444" s="254" t="str">
        <f>A443</f>
        <v>Mon</v>
      </c>
      <c r="U444" s="253"/>
    </row>
    <row r="445" spans="1:21" s="252" customFormat="1" ht="14.25" customHeight="1">
      <c r="A445" s="333">
        <v>125</v>
      </c>
      <c r="B445" s="272"/>
      <c r="C445" s="325">
        <v>0.36805555555555558</v>
      </c>
      <c r="D445" s="271" t="s">
        <v>1286</v>
      </c>
      <c r="E445" s="269" t="s">
        <v>1347</v>
      </c>
      <c r="F445" s="269" t="s">
        <v>1288</v>
      </c>
      <c r="G445" s="251">
        <v>350</v>
      </c>
      <c r="H445" s="251">
        <v>111</v>
      </c>
      <c r="I445" s="251"/>
      <c r="J445" s="251">
        <v>219</v>
      </c>
      <c r="K445" s="412">
        <v>0</v>
      </c>
      <c r="L445" s="250"/>
      <c r="M445" s="252">
        <v>4</v>
      </c>
      <c r="N445" s="253">
        <f>A444</f>
        <v>44886</v>
      </c>
      <c r="O445" s="253" t="str">
        <f>IF(A446="","",A446)</f>
        <v>Luján</v>
      </c>
      <c r="P445" s="254" t="str">
        <f>A443</f>
        <v>Mon</v>
      </c>
      <c r="U445" s="253"/>
    </row>
    <row r="446" spans="1:21" s="252" customFormat="1" ht="14.25" customHeight="1">
      <c r="A446" s="334" t="s">
        <v>64</v>
      </c>
      <c r="B446" s="272"/>
      <c r="C446" s="326"/>
      <c r="D446" s="271" t="s">
        <v>1287</v>
      </c>
      <c r="E446" s="244"/>
      <c r="F446" s="407" t="s">
        <v>1340</v>
      </c>
      <c r="G446" s="267"/>
      <c r="H446" s="267"/>
      <c r="I446" s="251"/>
      <c r="J446" s="251"/>
      <c r="K446" s="412"/>
      <c r="L446" s="250"/>
      <c r="M446" s="252">
        <v>5</v>
      </c>
      <c r="N446" s="253">
        <f>A444</f>
        <v>44886</v>
      </c>
      <c r="O446" s="253" t="str">
        <f>IF(A446="","",A446)</f>
        <v>Luján</v>
      </c>
      <c r="P446" s="254" t="str">
        <f>A443</f>
        <v>Mon</v>
      </c>
      <c r="U446" s="253"/>
    </row>
    <row r="447" spans="1:21" s="252" customFormat="1" ht="14.25" customHeight="1">
      <c r="A447" s="335" t="s">
        <v>1552</v>
      </c>
      <c r="B447" s="272"/>
      <c r="C447" s="325"/>
      <c r="D447" s="271"/>
      <c r="E447" s="269"/>
      <c r="F447" s="244"/>
      <c r="G447" s="251"/>
      <c r="H447" s="251"/>
      <c r="I447" s="251"/>
      <c r="J447" s="251"/>
      <c r="K447" s="412"/>
      <c r="L447" s="250"/>
      <c r="M447" s="252">
        <v>6</v>
      </c>
      <c r="N447" s="253">
        <f>A444</f>
        <v>44886</v>
      </c>
      <c r="O447" s="253" t="str">
        <f>IF(A446="","",A446)</f>
        <v>Luján</v>
      </c>
      <c r="P447" s="254" t="str">
        <f>A443</f>
        <v>Mon</v>
      </c>
      <c r="U447" s="253"/>
    </row>
    <row r="448" spans="1:21" s="252" customFormat="1" ht="14.25" customHeight="1">
      <c r="A448" s="335" t="s">
        <v>1093</v>
      </c>
      <c r="B448" s="272"/>
      <c r="C448" s="325"/>
      <c r="D448" s="271"/>
      <c r="E448" s="269"/>
      <c r="F448" s="255"/>
      <c r="G448" s="251"/>
      <c r="H448" s="251"/>
      <c r="I448" s="251"/>
      <c r="J448" s="251"/>
      <c r="K448" s="412"/>
      <c r="L448" s="250"/>
      <c r="M448" s="252">
        <v>7</v>
      </c>
      <c r="N448" s="253">
        <f>A444</f>
        <v>44886</v>
      </c>
      <c r="O448" s="253" t="str">
        <f>IF(A446="","",A446)</f>
        <v>Luján</v>
      </c>
      <c r="P448" s="254" t="str">
        <f>A443</f>
        <v>Mon</v>
      </c>
      <c r="U448" s="253"/>
    </row>
    <row r="449" spans="1:21" s="252" customFormat="1" ht="14.25" customHeight="1">
      <c r="A449" s="335" t="s">
        <v>1028</v>
      </c>
      <c r="B449" s="272"/>
      <c r="C449" s="325"/>
      <c r="D449" s="271"/>
      <c r="E449" s="269"/>
      <c r="F449" s="244"/>
      <c r="G449" s="251"/>
      <c r="H449" s="251"/>
      <c r="I449" s="251"/>
      <c r="J449" s="251"/>
      <c r="K449" s="412"/>
      <c r="L449" s="250"/>
      <c r="M449" s="252">
        <v>8</v>
      </c>
      <c r="N449" s="253">
        <f>A444</f>
        <v>44886</v>
      </c>
      <c r="O449" s="253" t="str">
        <f>IF(A446="","",A446)</f>
        <v>Luján</v>
      </c>
      <c r="P449" s="254" t="str">
        <f>A443</f>
        <v>Mon</v>
      </c>
      <c r="U449" s="253"/>
    </row>
    <row r="450" spans="1:21" s="252" customFormat="1" ht="14.25" customHeight="1">
      <c r="A450" s="335" t="s">
        <v>1553</v>
      </c>
      <c r="B450" s="272"/>
      <c r="C450" s="325"/>
      <c r="D450" s="271"/>
      <c r="E450" s="269"/>
      <c r="F450" s="244"/>
      <c r="G450" s="251"/>
      <c r="H450" s="251"/>
      <c r="I450" s="251"/>
      <c r="J450" s="251"/>
      <c r="K450" s="412"/>
      <c r="L450" s="250"/>
      <c r="M450" s="252">
        <v>9</v>
      </c>
      <c r="N450" s="253">
        <f>A444</f>
        <v>44886</v>
      </c>
      <c r="O450" s="253" t="str">
        <f>IF(A446="","",A446)</f>
        <v>Luján</v>
      </c>
      <c r="P450" s="254" t="str">
        <f>A443</f>
        <v>Mon</v>
      </c>
      <c r="U450" s="253"/>
    </row>
    <row r="451" spans="1:21" s="252" customFormat="1" ht="14.25" customHeight="1" thickBot="1">
      <c r="A451" s="336" t="s">
        <v>1550</v>
      </c>
      <c r="B451" s="278"/>
      <c r="C451" s="327" t="s">
        <v>1369</v>
      </c>
      <c r="D451" s="264"/>
      <c r="E451" s="265"/>
      <c r="F451" s="258"/>
      <c r="G451" s="266"/>
      <c r="H451" s="266"/>
      <c r="I451" s="266"/>
      <c r="J451" s="266"/>
      <c r="K451" s="413"/>
      <c r="L451" s="257"/>
      <c r="M451" s="252">
        <v>10</v>
      </c>
      <c r="N451" s="253">
        <f>A444</f>
        <v>44886</v>
      </c>
      <c r="O451" s="253" t="str">
        <f>IF(A446="","",A446)</f>
        <v>Luján</v>
      </c>
      <c r="P451" s="254" t="str">
        <f>A443</f>
        <v>Mon</v>
      </c>
      <c r="U451" s="253"/>
    </row>
    <row r="452" spans="1:21" s="239" customFormat="1" ht="14.25" customHeight="1">
      <c r="A452" s="330"/>
      <c r="B452" s="234"/>
      <c r="C452" s="262"/>
      <c r="D452" s="328"/>
      <c r="E452" s="41"/>
      <c r="F452" s="41"/>
      <c r="G452" s="263"/>
      <c r="H452" s="263"/>
      <c r="I452" s="263"/>
      <c r="J452" s="263"/>
      <c r="K452" s="411"/>
      <c r="L452" s="235"/>
      <c r="M452" s="236"/>
      <c r="N452" s="237"/>
      <c r="O452" s="237"/>
      <c r="P452" s="238"/>
      <c r="U452" s="240"/>
    </row>
    <row r="453" spans="1:21" ht="14.25" customHeight="1">
      <c r="A453" s="331" t="s">
        <v>942</v>
      </c>
      <c r="B453" s="268">
        <v>2</v>
      </c>
      <c r="C453" s="42">
        <v>0.375</v>
      </c>
      <c r="D453" s="12" t="s">
        <v>860</v>
      </c>
      <c r="E453" s="28" t="s">
        <v>113</v>
      </c>
      <c r="F453" s="28" t="s">
        <v>881</v>
      </c>
      <c r="G453" s="36">
        <v>415</v>
      </c>
      <c r="H453" s="36">
        <v>415</v>
      </c>
      <c r="I453" s="36"/>
      <c r="J453" s="36"/>
      <c r="K453" s="412">
        <v>0</v>
      </c>
      <c r="L453" s="2"/>
      <c r="M453" s="1">
        <v>2</v>
      </c>
      <c r="N453" s="15">
        <f>A454</f>
        <v>44887</v>
      </c>
      <c r="O453" s="15" t="str">
        <f>IF(A456="","",A456)</f>
        <v>Private Luján</v>
      </c>
      <c r="P453" s="37" t="str">
        <f>A453</f>
        <v>Tue</v>
      </c>
      <c r="U453" s="38"/>
    </row>
    <row r="454" spans="1:21" ht="14.25" customHeight="1">
      <c r="A454" s="332">
        <v>44887</v>
      </c>
      <c r="B454" s="268"/>
      <c r="C454" s="42"/>
      <c r="D454" s="29" t="s">
        <v>846</v>
      </c>
      <c r="E454" s="39"/>
      <c r="F454" s="329" t="s">
        <v>882</v>
      </c>
      <c r="G454" s="36"/>
      <c r="H454" s="36"/>
      <c r="I454" s="36"/>
      <c r="J454" s="36"/>
      <c r="K454" s="412"/>
      <c r="L454" s="2"/>
      <c r="M454" s="1">
        <v>3</v>
      </c>
      <c r="N454" s="15">
        <f>A454</f>
        <v>44887</v>
      </c>
      <c r="O454" s="15" t="str">
        <f>IF(A456="","",A456)</f>
        <v>Private Luján</v>
      </c>
      <c r="P454" s="37" t="str">
        <f>A453</f>
        <v>Tue</v>
      </c>
      <c r="U454" s="38"/>
    </row>
    <row r="455" spans="1:21" ht="14.25" customHeight="1">
      <c r="A455" s="333">
        <v>126</v>
      </c>
      <c r="B455" s="268"/>
      <c r="C455" s="42"/>
      <c r="D455" s="29"/>
      <c r="E455" s="28"/>
      <c r="F455" s="360" t="s">
        <v>1403</v>
      </c>
      <c r="G455" s="36"/>
      <c r="H455" s="342"/>
      <c r="I455" s="36"/>
      <c r="J455" s="36"/>
      <c r="K455" s="412"/>
      <c r="L455" s="2"/>
      <c r="M455" s="1">
        <v>4</v>
      </c>
      <c r="N455" s="15">
        <f>A454</f>
        <v>44887</v>
      </c>
      <c r="O455" s="15" t="str">
        <f>IF(A456="","",A456)</f>
        <v>Private Luján</v>
      </c>
      <c r="P455" s="37" t="str">
        <f>A453</f>
        <v>Tue</v>
      </c>
      <c r="U455" s="38"/>
    </row>
    <row r="456" spans="1:21" ht="14.25" customHeight="1">
      <c r="A456" s="334" t="s">
        <v>859</v>
      </c>
      <c r="B456" s="268"/>
      <c r="C456" s="43"/>
      <c r="D456" s="40"/>
      <c r="E456" s="39"/>
      <c r="F456" s="409"/>
      <c r="G456" s="342"/>
      <c r="H456" s="342"/>
      <c r="I456" s="36"/>
      <c r="J456" s="36"/>
      <c r="K456" s="412"/>
      <c r="L456" s="2"/>
      <c r="M456" s="1">
        <v>5</v>
      </c>
      <c r="N456" s="15">
        <f>A454</f>
        <v>44887</v>
      </c>
      <c r="O456" s="15" t="str">
        <f>IF(A456="","",A456)</f>
        <v>Private Luján</v>
      </c>
      <c r="P456" s="37" t="str">
        <f>A453</f>
        <v>Tue</v>
      </c>
      <c r="U456" s="38"/>
    </row>
    <row r="457" spans="1:21" ht="14.25" customHeight="1">
      <c r="A457" s="340" t="s">
        <v>1567</v>
      </c>
      <c r="B457" s="268"/>
      <c r="C457" s="42"/>
      <c r="D457" s="29"/>
      <c r="E457" s="28"/>
      <c r="F457" s="39"/>
      <c r="G457" s="36"/>
      <c r="H457" s="36"/>
      <c r="I457" s="36"/>
      <c r="J457" s="36"/>
      <c r="K457" s="412"/>
      <c r="L457" s="2"/>
      <c r="M457" s="1">
        <v>6</v>
      </c>
      <c r="N457" s="15">
        <f>A454</f>
        <v>44887</v>
      </c>
      <c r="O457" s="15" t="str">
        <f>IF(A456="","",A456)</f>
        <v>Private Luján</v>
      </c>
      <c r="P457" s="37" t="str">
        <f>A453</f>
        <v>Tue</v>
      </c>
      <c r="U457" s="38"/>
    </row>
    <row r="458" spans="1:21" ht="14.25" customHeight="1">
      <c r="A458" s="335" t="s">
        <v>1568</v>
      </c>
      <c r="B458" s="268"/>
      <c r="C458" s="42"/>
      <c r="D458" s="29" t="s">
        <v>861</v>
      </c>
      <c r="E458" s="28"/>
      <c r="F458" s="39"/>
      <c r="G458" s="36"/>
      <c r="H458" s="36"/>
      <c r="I458" s="36"/>
      <c r="J458" s="36"/>
      <c r="K458" s="412"/>
      <c r="L458" s="2"/>
      <c r="M458" s="1">
        <v>7</v>
      </c>
      <c r="N458" s="15">
        <f>A454</f>
        <v>44887</v>
      </c>
      <c r="O458" s="15" t="str">
        <f>IF(A456="","",A456)</f>
        <v>Private Luján</v>
      </c>
      <c r="P458" s="37" t="str">
        <f>A453</f>
        <v>Tue</v>
      </c>
      <c r="U458" s="38"/>
    </row>
    <row r="459" spans="1:21" ht="14.25" customHeight="1">
      <c r="A459" s="335" t="s">
        <v>1569</v>
      </c>
      <c r="B459" s="268"/>
      <c r="C459" s="42"/>
      <c r="D459" s="29"/>
      <c r="E459" s="28"/>
      <c r="F459" s="39"/>
      <c r="G459" s="36"/>
      <c r="H459" s="36"/>
      <c r="I459" s="36"/>
      <c r="J459" s="36"/>
      <c r="K459" s="412"/>
      <c r="L459" s="2"/>
      <c r="M459" s="1">
        <v>8</v>
      </c>
      <c r="N459" s="15">
        <f>A454</f>
        <v>44887</v>
      </c>
      <c r="O459" s="15" t="str">
        <f>IF(A456="","",A456)</f>
        <v>Private Luján</v>
      </c>
      <c r="P459" s="37" t="str">
        <f>A453</f>
        <v>Tue</v>
      </c>
      <c r="U459" s="38"/>
    </row>
    <row r="460" spans="1:21" ht="14.25" customHeight="1">
      <c r="A460" s="335" t="s">
        <v>1029</v>
      </c>
      <c r="B460" s="268"/>
      <c r="C460" s="42"/>
      <c r="D460" s="29"/>
      <c r="E460" s="28"/>
      <c r="F460" s="39"/>
      <c r="G460" s="36"/>
      <c r="H460" s="36"/>
      <c r="I460" s="36"/>
      <c r="J460" s="36"/>
      <c r="K460" s="412"/>
      <c r="L460" s="2"/>
      <c r="M460" s="1">
        <v>9</v>
      </c>
      <c r="N460" s="15">
        <f>A454</f>
        <v>44887</v>
      </c>
      <c r="O460" s="15" t="str">
        <f>IF(A456="","",A456)</f>
        <v>Private Luján</v>
      </c>
      <c r="P460" s="37" t="str">
        <f>A453</f>
        <v>Tue</v>
      </c>
      <c r="U460" s="38"/>
    </row>
    <row r="461" spans="1:21" ht="14.25" customHeight="1" thickBot="1">
      <c r="A461" s="336" t="s">
        <v>1565</v>
      </c>
      <c r="B461" s="277"/>
      <c r="C461" s="284" t="s">
        <v>1485</v>
      </c>
      <c r="D461" s="259"/>
      <c r="E461" s="260"/>
      <c r="F461" s="46"/>
      <c r="G461" s="261"/>
      <c r="H461" s="261"/>
      <c r="I461" s="261"/>
      <c r="J461" s="261"/>
      <c r="K461" s="413"/>
      <c r="L461" s="3"/>
      <c r="M461" s="1">
        <v>10</v>
      </c>
      <c r="N461" s="15">
        <f>A454</f>
        <v>44887</v>
      </c>
      <c r="O461" s="15" t="str">
        <f>IF(A456="","",A456)</f>
        <v>Private Luján</v>
      </c>
      <c r="P461" s="37" t="str">
        <f>A453</f>
        <v>Tue</v>
      </c>
      <c r="U461" s="38"/>
    </row>
    <row r="462" spans="1:21" s="239" customFormat="1" ht="14.25" customHeight="1">
      <c r="A462" s="330"/>
      <c r="B462" s="234"/>
      <c r="C462" s="262"/>
      <c r="D462" s="232"/>
      <c r="E462" s="41"/>
      <c r="F462" s="41"/>
      <c r="G462" s="263"/>
      <c r="H462" s="263"/>
      <c r="I462" s="263"/>
      <c r="J462" s="263"/>
      <c r="K462" s="411"/>
      <c r="L462" s="235"/>
      <c r="M462" s="236"/>
      <c r="N462" s="237"/>
      <c r="O462" s="237"/>
      <c r="P462" s="238"/>
      <c r="U462" s="240"/>
    </row>
    <row r="463" spans="1:21" ht="14.25" customHeight="1">
      <c r="A463" s="331" t="s">
        <v>942</v>
      </c>
      <c r="B463" s="268">
        <v>5</v>
      </c>
      <c r="C463" s="42">
        <v>0.35069444444444442</v>
      </c>
      <c r="D463" s="12" t="s">
        <v>1040</v>
      </c>
      <c r="E463" s="28" t="s">
        <v>1323</v>
      </c>
      <c r="F463" s="41"/>
      <c r="G463" s="36">
        <v>370</v>
      </c>
      <c r="H463" s="36" t="s">
        <v>1328</v>
      </c>
      <c r="I463" s="36"/>
      <c r="J463" s="36"/>
      <c r="K463" s="412">
        <v>0</v>
      </c>
      <c r="L463" s="2"/>
      <c r="M463" s="1">
        <v>2</v>
      </c>
      <c r="N463" s="15">
        <f>A464</f>
        <v>44887</v>
      </c>
      <c r="O463" s="15" t="str">
        <f>IF(A466="","",A466)</f>
        <v>Uco</v>
      </c>
      <c r="P463" s="37" t="str">
        <f>A463</f>
        <v>Tue</v>
      </c>
      <c r="U463" s="38"/>
    </row>
    <row r="464" spans="1:21" ht="14.25" customHeight="1">
      <c r="A464" s="332">
        <v>44887</v>
      </c>
      <c r="B464" s="268"/>
      <c r="C464" s="42"/>
      <c r="D464" s="29" t="s">
        <v>846</v>
      </c>
      <c r="E464" s="39"/>
      <c r="F464" s="41"/>
      <c r="G464" s="36"/>
      <c r="H464" s="36"/>
      <c r="I464" s="36"/>
      <c r="J464" s="36"/>
      <c r="K464" s="412"/>
      <c r="L464" s="2"/>
      <c r="M464" s="1">
        <v>3</v>
      </c>
      <c r="N464" s="15">
        <f>A464</f>
        <v>44887</v>
      </c>
      <c r="O464" s="15" t="str">
        <f>IF(A466="","",A466)</f>
        <v>Uco</v>
      </c>
      <c r="P464" s="37" t="str">
        <f>A463</f>
        <v>Tue</v>
      </c>
      <c r="U464" s="38"/>
    </row>
    <row r="465" spans="1:21" ht="14.25" customHeight="1">
      <c r="A465" s="333">
        <v>127</v>
      </c>
      <c r="B465" s="268"/>
      <c r="C465" s="42">
        <v>0.3576388888888889</v>
      </c>
      <c r="D465" s="29" t="s">
        <v>1315</v>
      </c>
      <c r="E465" s="28" t="s">
        <v>1336</v>
      </c>
      <c r="F465" s="329" t="s">
        <v>1563</v>
      </c>
      <c r="G465" s="36">
        <v>340</v>
      </c>
      <c r="H465" s="36"/>
      <c r="I465" s="36">
        <v>102</v>
      </c>
      <c r="J465" s="36" t="s">
        <v>1562</v>
      </c>
      <c r="K465" s="412">
        <v>0</v>
      </c>
      <c r="L465" s="2"/>
      <c r="M465" s="1">
        <v>4</v>
      </c>
      <c r="N465" s="15">
        <f>A464</f>
        <v>44887</v>
      </c>
      <c r="O465" s="15" t="str">
        <f>IF(A466="","",A466)</f>
        <v>Uco</v>
      </c>
      <c r="P465" s="37" t="str">
        <f>A463</f>
        <v>Tue</v>
      </c>
      <c r="U465" s="38"/>
    </row>
    <row r="466" spans="1:21" ht="14.25" customHeight="1">
      <c r="A466" s="334" t="s">
        <v>848</v>
      </c>
      <c r="B466" s="268"/>
      <c r="C466" s="43"/>
      <c r="D466" s="40"/>
      <c r="E466" s="39"/>
      <c r="F466" s="28"/>
      <c r="G466" s="342"/>
      <c r="H466" s="342"/>
      <c r="I466" s="36"/>
      <c r="J466" s="36"/>
      <c r="K466" s="412"/>
      <c r="L466" s="2"/>
      <c r="M466" s="1">
        <v>5</v>
      </c>
      <c r="N466" s="15">
        <f>A464</f>
        <v>44887</v>
      </c>
      <c r="O466" s="15" t="str">
        <f>IF(A466="","",A466)</f>
        <v>Uco</v>
      </c>
      <c r="P466" s="37" t="str">
        <f>A463</f>
        <v>Tue</v>
      </c>
      <c r="U466" s="38"/>
    </row>
    <row r="467" spans="1:21" ht="14.25" customHeight="1">
      <c r="A467" s="340" t="s">
        <v>1186</v>
      </c>
      <c r="B467" s="268"/>
      <c r="C467" s="42">
        <v>0.35416666666666669</v>
      </c>
      <c r="D467" s="29" t="s">
        <v>1556</v>
      </c>
      <c r="E467" s="28" t="s">
        <v>1557</v>
      </c>
      <c r="F467" s="28" t="s">
        <v>1457</v>
      </c>
      <c r="G467" s="36">
        <v>370</v>
      </c>
      <c r="H467" s="36"/>
      <c r="I467" s="36">
        <v>370</v>
      </c>
      <c r="J467" s="36"/>
      <c r="K467" s="412">
        <v>0</v>
      </c>
      <c r="L467" s="2"/>
      <c r="M467" s="1">
        <v>6</v>
      </c>
      <c r="N467" s="15">
        <f>A464</f>
        <v>44887</v>
      </c>
      <c r="O467" s="15" t="str">
        <f>IF(A466="","",A466)</f>
        <v>Uco</v>
      </c>
      <c r="P467" s="37" t="str">
        <f>A463</f>
        <v>Tue</v>
      </c>
      <c r="U467" s="38"/>
    </row>
    <row r="468" spans="1:21" ht="14.25" customHeight="1">
      <c r="A468" s="335" t="s">
        <v>998</v>
      </c>
      <c r="B468" s="268"/>
      <c r="C468" s="42"/>
      <c r="D468" s="328" t="s">
        <v>846</v>
      </c>
      <c r="E468" s="28" t="s">
        <v>1558</v>
      </c>
      <c r="F468" s="329" t="s">
        <v>1559</v>
      </c>
      <c r="G468" s="36"/>
      <c r="H468" s="36"/>
      <c r="I468" s="36"/>
      <c r="J468" s="36"/>
      <c r="K468" s="412"/>
      <c r="L468" s="2"/>
      <c r="M468" s="1">
        <v>7</v>
      </c>
      <c r="N468" s="15">
        <f>A464</f>
        <v>44887</v>
      </c>
      <c r="O468" s="15" t="str">
        <f>IF(A466="","",A466)</f>
        <v>Uco</v>
      </c>
      <c r="P468" s="37" t="str">
        <f>A463</f>
        <v>Tue</v>
      </c>
      <c r="U468" s="38"/>
    </row>
    <row r="469" spans="1:21" ht="14.25" customHeight="1">
      <c r="A469" s="335" t="s">
        <v>1299</v>
      </c>
      <c r="B469" s="268"/>
      <c r="C469" s="42"/>
      <c r="D469" s="328" t="s">
        <v>1488</v>
      </c>
      <c r="E469" s="28"/>
      <c r="F469" s="39"/>
      <c r="G469" s="36"/>
      <c r="H469" s="36"/>
      <c r="I469" s="36"/>
      <c r="J469" s="36"/>
      <c r="K469" s="412"/>
      <c r="L469" s="2"/>
      <c r="M469" s="1">
        <v>8</v>
      </c>
      <c r="N469" s="15">
        <f>A464</f>
        <v>44887</v>
      </c>
      <c r="O469" s="15" t="str">
        <f>IF(A466="","",A466)</f>
        <v>Uco</v>
      </c>
      <c r="P469" s="37" t="str">
        <f>A463</f>
        <v>Tue</v>
      </c>
      <c r="U469" s="38"/>
    </row>
    <row r="470" spans="1:21" ht="14.25" customHeight="1">
      <c r="A470" s="363"/>
      <c r="B470" s="268"/>
      <c r="C470" s="42"/>
      <c r="D470" s="29"/>
      <c r="E470" s="28"/>
      <c r="F470" s="39"/>
      <c r="G470" s="36"/>
      <c r="H470" s="36"/>
      <c r="I470" s="36"/>
      <c r="J470" s="36"/>
      <c r="K470" s="412"/>
      <c r="L470" s="2"/>
      <c r="M470" s="1">
        <v>9</v>
      </c>
      <c r="N470" s="15">
        <f>A464</f>
        <v>44887</v>
      </c>
      <c r="O470" s="15" t="str">
        <f>IF(A466="","",A466)</f>
        <v>Uco</v>
      </c>
      <c r="P470" s="37" t="str">
        <f>A463</f>
        <v>Tue</v>
      </c>
      <c r="U470" s="38"/>
    </row>
    <row r="471" spans="1:21" ht="14.25" customHeight="1" thickBot="1">
      <c r="A471" s="336" t="s">
        <v>1223</v>
      </c>
      <c r="B471" s="277"/>
      <c r="C471" s="284" t="s">
        <v>1485</v>
      </c>
      <c r="D471" s="259"/>
      <c r="E471" s="260"/>
      <c r="F471" s="46"/>
      <c r="G471" s="261"/>
      <c r="H471" s="261"/>
      <c r="I471" s="261"/>
      <c r="J471" s="261"/>
      <c r="K471" s="413"/>
      <c r="L471" s="3"/>
      <c r="M471" s="1">
        <v>10</v>
      </c>
      <c r="N471" s="15">
        <f>A464</f>
        <v>44887</v>
      </c>
      <c r="O471" s="15" t="str">
        <f>IF(A466="","",A466)</f>
        <v>Uco</v>
      </c>
      <c r="P471" s="37" t="str">
        <f>A463</f>
        <v>Tue</v>
      </c>
      <c r="U471" s="38"/>
    </row>
    <row r="472" spans="1:21" s="239" customFormat="1" ht="14.25" customHeight="1">
      <c r="A472" s="330"/>
      <c r="B472" s="234"/>
      <c r="C472" s="262"/>
      <c r="D472" s="232"/>
      <c r="E472" s="41"/>
      <c r="F472" s="41"/>
      <c r="G472" s="263"/>
      <c r="H472" s="263"/>
      <c r="I472" s="263"/>
      <c r="J472" s="263"/>
      <c r="K472" s="411"/>
      <c r="L472" s="235"/>
      <c r="M472" s="236"/>
      <c r="N472" s="237"/>
      <c r="O472" s="237"/>
      <c r="P472" s="238"/>
      <c r="U472" s="240"/>
    </row>
    <row r="473" spans="1:21" ht="14.25" customHeight="1">
      <c r="A473" s="331" t="s">
        <v>943</v>
      </c>
      <c r="B473" s="268">
        <v>5</v>
      </c>
      <c r="C473" s="42">
        <v>0.3611111111111111</v>
      </c>
      <c r="D473" s="12" t="s">
        <v>1229</v>
      </c>
      <c r="E473" s="28" t="s">
        <v>873</v>
      </c>
      <c r="F473" s="29" t="s">
        <v>1589</v>
      </c>
      <c r="G473" s="36" t="s">
        <v>1522</v>
      </c>
      <c r="H473" s="36" t="s">
        <v>1597</v>
      </c>
      <c r="I473" s="36"/>
      <c r="J473" s="36"/>
      <c r="K473" s="412">
        <v>0</v>
      </c>
      <c r="L473" s="2"/>
      <c r="M473" s="1">
        <v>2</v>
      </c>
      <c r="N473" s="15">
        <f>A474</f>
        <v>44888</v>
      </c>
      <c r="O473" s="15" t="str">
        <f>IF(A476="","",A476)</f>
        <v>Luján</v>
      </c>
      <c r="P473" s="37" t="str">
        <f>A473</f>
        <v>Wed</v>
      </c>
      <c r="U473" s="38"/>
    </row>
    <row r="474" spans="1:21" ht="14.25" customHeight="1">
      <c r="A474" s="332">
        <v>44888</v>
      </c>
      <c r="B474" s="268"/>
      <c r="C474" s="42"/>
      <c r="D474" s="29" t="s">
        <v>1232</v>
      </c>
      <c r="E474" s="28"/>
      <c r="F474" s="41"/>
      <c r="G474" s="36"/>
      <c r="H474" s="36"/>
      <c r="I474" s="36"/>
      <c r="J474" s="36"/>
      <c r="K474" s="412"/>
      <c r="L474" s="2"/>
      <c r="M474" s="1">
        <v>3</v>
      </c>
      <c r="N474" s="15">
        <f>A474</f>
        <v>44888</v>
      </c>
      <c r="O474" s="15" t="str">
        <f>IF(A476="","",A476)</f>
        <v>Luján</v>
      </c>
      <c r="P474" s="37" t="str">
        <f>A473</f>
        <v>Wed</v>
      </c>
      <c r="U474" s="38"/>
    </row>
    <row r="475" spans="1:21" ht="14.25" customHeight="1">
      <c r="A475" s="333">
        <v>128</v>
      </c>
      <c r="B475" s="268"/>
      <c r="C475" s="42"/>
      <c r="D475" s="29" t="s">
        <v>1233</v>
      </c>
      <c r="E475" s="28"/>
      <c r="F475" s="329" t="s">
        <v>1030</v>
      </c>
      <c r="G475" s="36"/>
      <c r="H475" s="342"/>
      <c r="I475" s="36"/>
      <c r="J475" s="36"/>
      <c r="K475" s="412"/>
      <c r="L475" s="2"/>
      <c r="M475" s="1">
        <v>4</v>
      </c>
      <c r="N475" s="15">
        <f>A474</f>
        <v>44888</v>
      </c>
      <c r="O475" s="15" t="str">
        <f>IF(A476="","",A476)</f>
        <v>Luján</v>
      </c>
      <c r="P475" s="37" t="str">
        <f>A473</f>
        <v>Wed</v>
      </c>
      <c r="U475" s="38"/>
    </row>
    <row r="476" spans="1:21" ht="14.25" customHeight="1">
      <c r="A476" s="334" t="s">
        <v>64</v>
      </c>
      <c r="B476" s="268"/>
      <c r="C476" s="42">
        <v>0.36805555555555558</v>
      </c>
      <c r="D476" s="29" t="s">
        <v>1581</v>
      </c>
      <c r="E476" s="28" t="s">
        <v>310</v>
      </c>
      <c r="F476" s="329"/>
      <c r="G476" s="36">
        <v>350</v>
      </c>
      <c r="H476" s="36"/>
      <c r="I476" s="36">
        <v>350</v>
      </c>
      <c r="J476" s="36"/>
      <c r="K476" s="412">
        <v>0</v>
      </c>
      <c r="L476" s="2"/>
      <c r="M476" s="1">
        <v>5</v>
      </c>
      <c r="N476" s="15">
        <f>A474</f>
        <v>44888</v>
      </c>
      <c r="O476" s="15" t="str">
        <f>IF(A476="","",A476)</f>
        <v>Luján</v>
      </c>
      <c r="P476" s="37" t="str">
        <f>A473</f>
        <v>Wed</v>
      </c>
      <c r="U476" s="38"/>
    </row>
    <row r="477" spans="1:21" ht="14.25" customHeight="1">
      <c r="A477" s="335" t="s">
        <v>1592</v>
      </c>
      <c r="B477" s="268"/>
      <c r="C477" s="42"/>
      <c r="D477" s="29" t="s">
        <v>846</v>
      </c>
      <c r="E477" s="28"/>
      <c r="F477" s="28"/>
      <c r="G477" s="36"/>
      <c r="H477" s="36"/>
      <c r="I477" s="36"/>
      <c r="J477" s="36"/>
      <c r="K477" s="412"/>
      <c r="L477" s="2"/>
      <c r="M477" s="1">
        <v>6</v>
      </c>
      <c r="N477" s="15">
        <f>A474</f>
        <v>44888</v>
      </c>
      <c r="O477" s="15" t="str">
        <f>IF(A476="","",A476)</f>
        <v>Luján</v>
      </c>
      <c r="P477" s="37" t="str">
        <f>A473</f>
        <v>Wed</v>
      </c>
      <c r="U477" s="38"/>
    </row>
    <row r="478" spans="1:21" ht="14.25" customHeight="1">
      <c r="A478" s="335" t="s">
        <v>1276</v>
      </c>
      <c r="B478" s="268"/>
      <c r="C478" s="42"/>
      <c r="D478" s="29"/>
      <c r="E478" s="28"/>
      <c r="F478" s="41"/>
      <c r="G478" s="36"/>
      <c r="H478" s="36"/>
      <c r="I478" s="36"/>
      <c r="J478" s="36"/>
      <c r="K478" s="412"/>
      <c r="L478" s="2"/>
      <c r="M478" s="1">
        <v>7</v>
      </c>
      <c r="N478" s="15">
        <f>A474</f>
        <v>44888</v>
      </c>
      <c r="O478" s="15" t="str">
        <f>IF(A476="","",A476)</f>
        <v>Luján</v>
      </c>
      <c r="P478" s="37" t="str">
        <f>A473</f>
        <v>Wed</v>
      </c>
      <c r="U478" s="38"/>
    </row>
    <row r="479" spans="1:21" ht="14.25" customHeight="1">
      <c r="A479" s="340" t="s">
        <v>1569</v>
      </c>
      <c r="B479" s="268"/>
      <c r="C479" s="42"/>
      <c r="D479" s="29"/>
      <c r="E479" s="28"/>
      <c r="F479" s="39"/>
      <c r="G479" s="36"/>
      <c r="H479" s="36"/>
      <c r="I479" s="36"/>
      <c r="J479" s="36"/>
      <c r="K479" s="412"/>
      <c r="L479" s="2"/>
      <c r="M479" s="1">
        <v>8</v>
      </c>
      <c r="N479" s="15">
        <f>A474</f>
        <v>44888</v>
      </c>
      <c r="O479" s="15" t="str">
        <f>IF(A476="","",A476)</f>
        <v>Luján</v>
      </c>
      <c r="P479" s="37" t="str">
        <f>A473</f>
        <v>Wed</v>
      </c>
      <c r="U479" s="38"/>
    </row>
    <row r="480" spans="1:21" ht="14.25" customHeight="1">
      <c r="A480" s="335" t="s">
        <v>1593</v>
      </c>
      <c r="B480" s="268"/>
      <c r="C480" s="42"/>
      <c r="D480" s="29"/>
      <c r="E480" s="28"/>
      <c r="F480" s="39"/>
      <c r="G480" s="36"/>
      <c r="H480" s="36"/>
      <c r="I480" s="36"/>
      <c r="J480" s="36"/>
      <c r="K480" s="412"/>
      <c r="L480" s="2"/>
      <c r="M480" s="1">
        <v>9</v>
      </c>
      <c r="N480" s="15">
        <f>A474</f>
        <v>44888</v>
      </c>
      <c r="O480" s="15" t="str">
        <f>IF(A476="","",A476)</f>
        <v>Luján</v>
      </c>
      <c r="P480" s="37" t="str">
        <f>A473</f>
        <v>Wed</v>
      </c>
      <c r="U480" s="38"/>
    </row>
    <row r="481" spans="1:21" ht="14.25" customHeight="1" thickBot="1">
      <c r="A481" s="336" t="s">
        <v>1587</v>
      </c>
      <c r="B481" s="277"/>
      <c r="C481" s="284" t="s">
        <v>1574</v>
      </c>
      <c r="D481" s="259"/>
      <c r="E481" s="260"/>
      <c r="F481" s="46"/>
      <c r="G481" s="261"/>
      <c r="H481" s="261"/>
      <c r="I481" s="261"/>
      <c r="J481" s="261"/>
      <c r="K481" s="413"/>
      <c r="L481" s="3"/>
      <c r="M481" s="1">
        <v>10</v>
      </c>
      <c r="N481" s="15">
        <f>A474</f>
        <v>44888</v>
      </c>
      <c r="O481" s="15" t="str">
        <f>IF(A476="","",A476)</f>
        <v>Luján</v>
      </c>
      <c r="P481" s="37" t="str">
        <f>A473</f>
        <v>Wed</v>
      </c>
      <c r="U481" s="38"/>
    </row>
    <row r="482" spans="1:21" s="239" customFormat="1" ht="14.25" customHeight="1">
      <c r="A482" s="330"/>
      <c r="B482" s="234"/>
      <c r="C482" s="262"/>
      <c r="D482" s="232"/>
      <c r="E482" s="41"/>
      <c r="F482" s="41"/>
      <c r="G482" s="263"/>
      <c r="H482" s="263"/>
      <c r="I482" s="263"/>
      <c r="J482" s="263"/>
      <c r="K482" s="411"/>
      <c r="L482" s="235"/>
      <c r="M482" s="236"/>
      <c r="N482" s="237"/>
      <c r="O482" s="237"/>
      <c r="P482" s="238"/>
      <c r="U482" s="240"/>
    </row>
    <row r="483" spans="1:21" ht="14.25" customHeight="1">
      <c r="A483" s="331" t="s">
        <v>944</v>
      </c>
      <c r="B483" s="268">
        <v>6</v>
      </c>
      <c r="C483" s="42">
        <v>0.35416666666666669</v>
      </c>
      <c r="D483" s="12" t="s">
        <v>1035</v>
      </c>
      <c r="E483" s="28" t="s">
        <v>62</v>
      </c>
      <c r="F483" s="41"/>
      <c r="G483" s="36">
        <v>350</v>
      </c>
      <c r="H483" s="36" t="s">
        <v>1580</v>
      </c>
      <c r="I483" s="36"/>
      <c r="J483" s="36"/>
      <c r="K483" s="412">
        <v>0</v>
      </c>
      <c r="L483" s="2"/>
      <c r="M483" s="1">
        <v>2</v>
      </c>
      <c r="N483" s="15">
        <f>A484</f>
        <v>44889</v>
      </c>
      <c r="O483" s="15" t="str">
        <f>IF(A486="","",A486)</f>
        <v>Luján</v>
      </c>
      <c r="P483" s="37" t="str">
        <f>A483</f>
        <v>Thu</v>
      </c>
      <c r="U483" s="38"/>
    </row>
    <row r="484" spans="1:21" ht="14.25" customHeight="1">
      <c r="A484" s="332">
        <v>44889</v>
      </c>
      <c r="B484" s="268"/>
      <c r="C484" s="43"/>
      <c r="D484" s="29" t="s">
        <v>846</v>
      </c>
      <c r="E484" s="28"/>
      <c r="F484" s="41"/>
      <c r="G484" s="342"/>
      <c r="H484" s="342"/>
      <c r="I484" s="36"/>
      <c r="J484" s="36"/>
      <c r="K484" s="412"/>
      <c r="L484" s="2"/>
      <c r="M484" s="1">
        <v>3</v>
      </c>
      <c r="N484" s="15">
        <f>A484</f>
        <v>44889</v>
      </c>
      <c r="O484" s="15" t="str">
        <f>IF(A486="","",A486)</f>
        <v>Luján</v>
      </c>
      <c r="P484" s="37" t="str">
        <f>A483</f>
        <v>Thu</v>
      </c>
      <c r="U484" s="38"/>
    </row>
    <row r="485" spans="1:21" ht="14.25" customHeight="1">
      <c r="A485" s="333">
        <v>129</v>
      </c>
      <c r="B485" s="268"/>
      <c r="C485" s="42">
        <v>0.3611111111111111</v>
      </c>
      <c r="D485" s="29" t="s">
        <v>1267</v>
      </c>
      <c r="E485" s="28" t="s">
        <v>82</v>
      </c>
      <c r="F485" s="13" t="s">
        <v>1609</v>
      </c>
      <c r="G485" s="36">
        <v>175</v>
      </c>
      <c r="H485" s="36">
        <v>53</v>
      </c>
      <c r="I485" s="36"/>
      <c r="J485" s="36">
        <v>115</v>
      </c>
      <c r="K485" s="412">
        <v>0</v>
      </c>
      <c r="L485" s="2"/>
      <c r="M485" s="1">
        <v>4</v>
      </c>
      <c r="N485" s="15">
        <f>A484</f>
        <v>44889</v>
      </c>
      <c r="O485" s="15" t="str">
        <f>IF(A486="","",A486)</f>
        <v>Luján</v>
      </c>
      <c r="P485" s="37" t="str">
        <f>A483</f>
        <v>Thu</v>
      </c>
      <c r="U485" s="38"/>
    </row>
    <row r="486" spans="1:21" ht="14.25" customHeight="1">
      <c r="A486" s="334" t="s">
        <v>64</v>
      </c>
      <c r="B486" s="268"/>
      <c r="C486" s="42">
        <v>0.36805555555555558</v>
      </c>
      <c r="D486" s="29" t="s">
        <v>1315</v>
      </c>
      <c r="E486" s="28" t="s">
        <v>1561</v>
      </c>
      <c r="F486" s="329" t="s">
        <v>1563</v>
      </c>
      <c r="G486" s="36">
        <v>340</v>
      </c>
      <c r="H486" s="36"/>
      <c r="I486" s="36">
        <v>102</v>
      </c>
      <c r="J486" s="36" t="s">
        <v>1562</v>
      </c>
      <c r="K486" s="412">
        <v>0</v>
      </c>
      <c r="L486" s="2"/>
      <c r="M486" s="1">
        <v>5</v>
      </c>
      <c r="N486" s="15">
        <f>A484</f>
        <v>44889</v>
      </c>
      <c r="O486" s="15" t="str">
        <f>IF(A486="","",A486)</f>
        <v>Luján</v>
      </c>
      <c r="P486" s="37" t="str">
        <f>A483</f>
        <v>Thu</v>
      </c>
      <c r="U486" s="38"/>
    </row>
    <row r="487" spans="1:21" ht="14.25" customHeight="1">
      <c r="A487" s="335" t="s">
        <v>1673</v>
      </c>
      <c r="B487" s="268"/>
      <c r="C487" s="42">
        <v>0.35069444444444442</v>
      </c>
      <c r="D487" s="29" t="s">
        <v>1486</v>
      </c>
      <c r="E487" s="28" t="s">
        <v>1578</v>
      </c>
      <c r="F487" s="28" t="s">
        <v>1487</v>
      </c>
      <c r="G487" s="36">
        <v>340</v>
      </c>
      <c r="H487" s="342"/>
      <c r="I487" s="36">
        <v>340</v>
      </c>
      <c r="J487" s="36"/>
      <c r="K487" s="412">
        <v>0</v>
      </c>
      <c r="L487" s="2"/>
      <c r="M487" s="1">
        <v>6</v>
      </c>
      <c r="N487" s="15">
        <f>A484</f>
        <v>44889</v>
      </c>
      <c r="O487" s="15" t="str">
        <f>IF(A486="","",A486)</f>
        <v>Luján</v>
      </c>
      <c r="P487" s="37" t="str">
        <f>A483</f>
        <v>Thu</v>
      </c>
      <c r="U487" s="38"/>
    </row>
    <row r="488" spans="1:21" ht="14.25" customHeight="1">
      <c r="A488" s="340" t="s">
        <v>1598</v>
      </c>
      <c r="B488" s="268"/>
      <c r="C488" s="43" t="s">
        <v>40</v>
      </c>
      <c r="D488" s="29" t="s">
        <v>1491</v>
      </c>
      <c r="E488" s="343" t="s">
        <v>1586</v>
      </c>
      <c r="F488" s="39"/>
      <c r="G488" s="342"/>
      <c r="H488" s="342"/>
      <c r="I488" s="36"/>
      <c r="J488" s="36"/>
      <c r="K488" s="412"/>
      <c r="L488" s="2"/>
      <c r="M488" s="1">
        <v>7</v>
      </c>
      <c r="N488" s="15">
        <f>A484</f>
        <v>44889</v>
      </c>
      <c r="O488" s="15" t="str">
        <f>IF(A486="","",A486)</f>
        <v>Luján</v>
      </c>
      <c r="P488" s="37" t="str">
        <f>A483</f>
        <v>Thu</v>
      </c>
      <c r="U488" s="38"/>
    </row>
    <row r="489" spans="1:21" ht="14.25" customHeight="1">
      <c r="A489" s="335" t="s">
        <v>1028</v>
      </c>
      <c r="B489" s="268"/>
      <c r="C489" s="43"/>
      <c r="D489" s="29"/>
      <c r="E489" s="39"/>
      <c r="F489" s="39"/>
      <c r="G489" s="342"/>
      <c r="H489" s="342"/>
      <c r="I489" s="36"/>
      <c r="J489" s="36"/>
      <c r="K489" s="412"/>
      <c r="L489" s="2"/>
      <c r="M489" s="1">
        <v>8</v>
      </c>
      <c r="N489" s="15">
        <f>A484</f>
        <v>44889</v>
      </c>
      <c r="O489" s="15" t="str">
        <f>IF(A486="","",A486)</f>
        <v>Luján</v>
      </c>
      <c r="P489" s="37" t="str">
        <f>A483</f>
        <v>Thu</v>
      </c>
      <c r="U489" s="38"/>
    </row>
    <row r="490" spans="1:21" ht="14.25" customHeight="1">
      <c r="A490" s="335" t="s">
        <v>1599</v>
      </c>
      <c r="B490" s="268"/>
      <c r="C490" s="43"/>
      <c r="D490" s="328"/>
      <c r="E490" s="39"/>
      <c r="F490" s="39"/>
      <c r="G490" s="342"/>
      <c r="H490" s="342"/>
      <c r="I490" s="36"/>
      <c r="J490" s="36"/>
      <c r="K490" s="412"/>
      <c r="L490" s="2"/>
      <c r="M490" s="1">
        <v>9</v>
      </c>
      <c r="N490" s="15">
        <f>A484</f>
        <v>44889</v>
      </c>
      <c r="O490" s="15" t="str">
        <f>IF(A486="","",A486)</f>
        <v>Luján</v>
      </c>
      <c r="P490" s="37" t="str">
        <f>A483</f>
        <v>Thu</v>
      </c>
      <c r="U490" s="38"/>
    </row>
    <row r="491" spans="1:21" ht="14.25" customHeight="1" thickBot="1">
      <c r="A491" s="336" t="s">
        <v>1579</v>
      </c>
      <c r="B491" s="277"/>
      <c r="C491" s="284" t="s">
        <v>1542</v>
      </c>
      <c r="D491" s="259"/>
      <c r="E491" s="260"/>
      <c r="F491" s="46"/>
      <c r="G491" s="261"/>
      <c r="H491" s="261"/>
      <c r="I491" s="261"/>
      <c r="J491" s="261"/>
      <c r="K491" s="413"/>
      <c r="L491" s="3"/>
      <c r="M491" s="1">
        <v>10</v>
      </c>
      <c r="N491" s="15">
        <f>A484</f>
        <v>44889</v>
      </c>
      <c r="O491" s="15" t="str">
        <f>IF(A486="","",A486)</f>
        <v>Luján</v>
      </c>
      <c r="P491" s="37" t="str">
        <f>A483</f>
        <v>Thu</v>
      </c>
      <c r="U491" s="38"/>
    </row>
    <row r="492" spans="1:21" s="239" customFormat="1" ht="14.25" customHeight="1">
      <c r="A492" s="330"/>
      <c r="B492" s="234"/>
      <c r="C492" s="262"/>
      <c r="D492" s="328"/>
      <c r="E492" s="41"/>
      <c r="F492" s="41"/>
      <c r="G492" s="263"/>
      <c r="H492" s="263"/>
      <c r="I492" s="263"/>
      <c r="J492" s="263"/>
      <c r="K492" s="411"/>
      <c r="L492" s="235"/>
      <c r="M492" s="236"/>
      <c r="N492" s="237"/>
      <c r="O492" s="237"/>
      <c r="P492" s="238"/>
      <c r="U492" s="240"/>
    </row>
    <row r="493" spans="1:21" ht="14.25" customHeight="1">
      <c r="A493" s="331" t="s">
        <v>944</v>
      </c>
      <c r="B493" s="268">
        <v>3</v>
      </c>
      <c r="C493" s="42">
        <v>0.3576388888888889</v>
      </c>
      <c r="D493" s="12" t="s">
        <v>1229</v>
      </c>
      <c r="E493" s="28" t="s">
        <v>873</v>
      </c>
      <c r="F493" s="29" t="s">
        <v>1234</v>
      </c>
      <c r="G493" s="36" t="s">
        <v>1522</v>
      </c>
      <c r="H493" s="36" t="s">
        <v>1597</v>
      </c>
      <c r="I493" s="36"/>
      <c r="J493" s="36"/>
      <c r="K493" s="412">
        <v>0</v>
      </c>
      <c r="L493" s="2"/>
      <c r="M493" s="1">
        <v>2</v>
      </c>
      <c r="N493" s="15">
        <f>A494</f>
        <v>44889</v>
      </c>
      <c r="O493" s="15" t="str">
        <f>IF(A496="","",A496)</f>
        <v>Private Uco</v>
      </c>
      <c r="P493" s="37" t="str">
        <f>A493</f>
        <v>Thu</v>
      </c>
      <c r="U493" s="38"/>
    </row>
    <row r="494" spans="1:21" ht="14.25" customHeight="1">
      <c r="A494" s="332">
        <v>44889</v>
      </c>
      <c r="B494" s="268"/>
      <c r="C494" s="42"/>
      <c r="D494" s="29" t="s">
        <v>1232</v>
      </c>
      <c r="E494" s="28"/>
      <c r="F494" s="28" t="s">
        <v>1235</v>
      </c>
      <c r="G494" s="342"/>
      <c r="H494" s="342"/>
      <c r="I494" s="36"/>
      <c r="J494" s="36"/>
      <c r="K494" s="412"/>
      <c r="L494" s="2"/>
      <c r="M494" s="1">
        <v>3</v>
      </c>
      <c r="N494" s="15">
        <f>A494</f>
        <v>44889</v>
      </c>
      <c r="O494" s="15" t="str">
        <f>IF(A496="","",A496)</f>
        <v>Private Uco</v>
      </c>
      <c r="P494" s="37" t="str">
        <f>A493</f>
        <v>Thu</v>
      </c>
      <c r="U494" s="38"/>
    </row>
    <row r="495" spans="1:21" ht="14.25" customHeight="1">
      <c r="A495" s="333">
        <v>130</v>
      </c>
      <c r="B495" s="268"/>
      <c r="C495" s="42"/>
      <c r="D495" s="29" t="s">
        <v>1233</v>
      </c>
      <c r="E495" s="28"/>
      <c r="F495" s="41"/>
      <c r="G495" s="36"/>
      <c r="H495" s="342"/>
      <c r="I495" s="36"/>
      <c r="J495" s="36"/>
      <c r="K495" s="412"/>
      <c r="L495" s="2"/>
      <c r="M495" s="1">
        <v>4</v>
      </c>
      <c r="N495" s="15">
        <f>A494</f>
        <v>44889</v>
      </c>
      <c r="O495" s="15" t="str">
        <f>IF(A496="","",A496)</f>
        <v>Private Uco</v>
      </c>
      <c r="P495" s="37" t="str">
        <f>A493</f>
        <v>Thu</v>
      </c>
      <c r="U495" s="38"/>
    </row>
    <row r="496" spans="1:21" ht="14.25" customHeight="1">
      <c r="A496" s="334" t="s">
        <v>852</v>
      </c>
      <c r="B496" s="268"/>
      <c r="C496" s="43"/>
      <c r="D496" s="40"/>
      <c r="E496" s="39"/>
      <c r="F496" s="329" t="s">
        <v>1030</v>
      </c>
      <c r="G496" s="342"/>
      <c r="H496" s="342"/>
      <c r="I496" s="36"/>
      <c r="J496" s="36"/>
      <c r="K496" s="412"/>
      <c r="L496" s="2"/>
      <c r="M496" s="1">
        <v>5</v>
      </c>
      <c r="N496" s="15">
        <f>A494</f>
        <v>44889</v>
      </c>
      <c r="O496" s="15" t="str">
        <f>IF(A496="","",A496)</f>
        <v>Private Uco</v>
      </c>
      <c r="P496" s="37" t="str">
        <f>A493</f>
        <v>Thu</v>
      </c>
      <c r="U496" s="38"/>
    </row>
    <row r="497" spans="1:21" ht="14.25" customHeight="1">
      <c r="A497" s="335" t="s">
        <v>1186</v>
      </c>
      <c r="B497" s="268"/>
      <c r="C497" s="42"/>
      <c r="D497" s="29"/>
      <c r="E497" s="28"/>
      <c r="F497" s="39"/>
      <c r="G497" s="36"/>
      <c r="H497" s="36"/>
      <c r="I497" s="36"/>
      <c r="J497" s="36"/>
      <c r="K497" s="412"/>
      <c r="L497" s="2"/>
      <c r="M497" s="1">
        <v>6</v>
      </c>
      <c r="N497" s="15">
        <f>A494</f>
        <v>44889</v>
      </c>
      <c r="O497" s="15" t="str">
        <f>IF(A496="","",A496)</f>
        <v>Private Uco</v>
      </c>
      <c r="P497" s="37" t="str">
        <f>A493</f>
        <v>Thu</v>
      </c>
      <c r="U497" s="38"/>
    </row>
    <row r="498" spans="1:21" ht="14.25" customHeight="1">
      <c r="A498" s="340" t="s">
        <v>1600</v>
      </c>
      <c r="B498" s="268"/>
      <c r="C498" s="42"/>
      <c r="D498" s="29" t="s">
        <v>861</v>
      </c>
      <c r="E498" s="28"/>
      <c r="F498" s="41"/>
      <c r="G498" s="36"/>
      <c r="H498" s="36"/>
      <c r="I498" s="36"/>
      <c r="J498" s="36"/>
      <c r="K498" s="412"/>
      <c r="L498" s="2"/>
      <c r="M498" s="1">
        <v>7</v>
      </c>
      <c r="N498" s="15">
        <f>A494</f>
        <v>44889</v>
      </c>
      <c r="O498" s="15" t="str">
        <f>IF(A496="","",A496)</f>
        <v>Private Uco</v>
      </c>
      <c r="P498" s="37" t="str">
        <f>A493</f>
        <v>Thu</v>
      </c>
      <c r="U498" s="38"/>
    </row>
    <row r="499" spans="1:21" ht="14.25" customHeight="1">
      <c r="A499" s="335" t="s">
        <v>1299</v>
      </c>
      <c r="B499" s="268"/>
      <c r="C499" s="42"/>
      <c r="D499" s="29"/>
      <c r="E499" s="28"/>
      <c r="F499" s="39"/>
      <c r="G499" s="36"/>
      <c r="H499" s="36"/>
      <c r="I499" s="36"/>
      <c r="J499" s="36"/>
      <c r="K499" s="412"/>
      <c r="L499" s="2"/>
      <c r="M499" s="1">
        <v>8</v>
      </c>
      <c r="N499" s="15">
        <f>A494</f>
        <v>44889</v>
      </c>
      <c r="O499" s="15" t="str">
        <f>IF(A496="","",A496)</f>
        <v>Private Uco</v>
      </c>
      <c r="P499" s="37" t="str">
        <f>A493</f>
        <v>Thu</v>
      </c>
      <c r="U499" s="38"/>
    </row>
    <row r="500" spans="1:21" ht="14.25" customHeight="1">
      <c r="A500" s="337"/>
      <c r="B500" s="268"/>
      <c r="C500" s="42"/>
      <c r="D500" s="29"/>
      <c r="E500" s="28"/>
      <c r="F500" s="39"/>
      <c r="G500" s="36"/>
      <c r="H500" s="36"/>
      <c r="I500" s="36"/>
      <c r="J500" s="36"/>
      <c r="K500" s="412"/>
      <c r="L500" s="2"/>
      <c r="M500" s="1">
        <v>9</v>
      </c>
      <c r="N500" s="15">
        <f>A494</f>
        <v>44889</v>
      </c>
      <c r="O500" s="15" t="str">
        <f>IF(A496="","",A496)</f>
        <v>Private Uco</v>
      </c>
      <c r="P500" s="37" t="str">
        <f>A493</f>
        <v>Thu</v>
      </c>
      <c r="U500" s="38"/>
    </row>
    <row r="501" spans="1:21" ht="14.25" customHeight="1" thickBot="1">
      <c r="A501" s="336" t="s">
        <v>1596</v>
      </c>
      <c r="B501" s="277"/>
      <c r="C501" s="284" t="s">
        <v>1542</v>
      </c>
      <c r="D501" s="259"/>
      <c r="E501" s="260"/>
      <c r="F501" s="46"/>
      <c r="G501" s="261"/>
      <c r="H501" s="261"/>
      <c r="I501" s="261"/>
      <c r="J501" s="261"/>
      <c r="K501" s="413"/>
      <c r="L501" s="3"/>
      <c r="M501" s="1">
        <v>10</v>
      </c>
      <c r="N501" s="15">
        <f>A494</f>
        <v>44889</v>
      </c>
      <c r="O501" s="15" t="str">
        <f>IF(A496="","",A496)</f>
        <v>Private Uco</v>
      </c>
      <c r="P501" s="37" t="str">
        <f>A493</f>
        <v>Thu</v>
      </c>
      <c r="U501" s="38"/>
    </row>
    <row r="502" spans="1:21" s="239" customFormat="1" ht="14.25" customHeight="1">
      <c r="A502" s="330"/>
      <c r="B502" s="234"/>
      <c r="C502" s="262"/>
      <c r="D502" s="328"/>
      <c r="E502" s="41"/>
      <c r="F502" s="41"/>
      <c r="G502" s="263"/>
      <c r="H502" s="263"/>
      <c r="I502" s="263"/>
      <c r="J502" s="263"/>
      <c r="K502" s="411"/>
      <c r="L502" s="235"/>
      <c r="M502" s="236"/>
      <c r="N502" s="237"/>
      <c r="O502" s="237"/>
      <c r="P502" s="238"/>
      <c r="U502" s="240"/>
    </row>
    <row r="503" spans="1:21" ht="14.25" customHeight="1">
      <c r="A503" s="331" t="s">
        <v>944</v>
      </c>
      <c r="B503" s="268">
        <v>2</v>
      </c>
      <c r="C503" s="42">
        <v>0.4548611111111111</v>
      </c>
      <c r="D503" s="12" t="s">
        <v>1247</v>
      </c>
      <c r="E503" s="28" t="s">
        <v>1248</v>
      </c>
      <c r="F503" s="418" t="s">
        <v>1625</v>
      </c>
      <c r="G503" s="36">
        <v>290</v>
      </c>
      <c r="H503" s="36"/>
      <c r="I503" s="36">
        <v>87</v>
      </c>
      <c r="J503" s="36">
        <v>183</v>
      </c>
      <c r="K503" s="412">
        <v>0</v>
      </c>
      <c r="L503" s="2"/>
      <c r="M503" s="1">
        <v>2</v>
      </c>
      <c r="N503" s="15">
        <f>A504</f>
        <v>44889</v>
      </c>
      <c r="O503" s="15" t="str">
        <f>IF(A506="","",A506)</f>
        <v>Laid Back</v>
      </c>
      <c r="P503" s="37" t="str">
        <f>A503</f>
        <v>Thu</v>
      </c>
      <c r="U503" s="38"/>
    </row>
    <row r="504" spans="1:21" ht="14.25" customHeight="1">
      <c r="A504" s="332">
        <v>44889</v>
      </c>
      <c r="B504" s="268"/>
      <c r="C504" s="42"/>
      <c r="D504" s="29" t="s">
        <v>846</v>
      </c>
      <c r="E504" s="28"/>
      <c r="F504" s="39"/>
      <c r="G504" s="342"/>
      <c r="H504" s="342"/>
      <c r="I504" s="36"/>
      <c r="J504" s="36"/>
      <c r="K504" s="412"/>
      <c r="L504" s="2"/>
      <c r="M504" s="1">
        <v>3</v>
      </c>
      <c r="N504" s="15">
        <f>A504</f>
        <v>44889</v>
      </c>
      <c r="O504" s="15" t="str">
        <f>IF(A506="","",A506)</f>
        <v>Laid Back</v>
      </c>
      <c r="P504" s="37" t="str">
        <f>A503</f>
        <v>Thu</v>
      </c>
      <c r="U504" s="38"/>
    </row>
    <row r="505" spans="1:21" ht="14.25" customHeight="1">
      <c r="A505" s="333">
        <v>131</v>
      </c>
      <c r="B505" s="268"/>
      <c r="C505" s="42"/>
      <c r="D505" s="29"/>
      <c r="E505" s="28"/>
      <c r="F505" s="41"/>
      <c r="G505" s="36"/>
      <c r="H505" s="342"/>
      <c r="I505" s="36"/>
      <c r="J505" s="36"/>
      <c r="K505" s="412"/>
      <c r="L505" s="2"/>
      <c r="M505" s="1">
        <v>4</v>
      </c>
      <c r="N505" s="15">
        <f>A504</f>
        <v>44889</v>
      </c>
      <c r="O505" s="15" t="str">
        <f>IF(A506="","",A506)</f>
        <v>Laid Back</v>
      </c>
      <c r="P505" s="37" t="str">
        <f>A503</f>
        <v>Thu</v>
      </c>
      <c r="U505" s="38"/>
    </row>
    <row r="506" spans="1:21" ht="14.25" customHeight="1">
      <c r="A506" s="334" t="s">
        <v>1193</v>
      </c>
      <c r="B506" s="268"/>
      <c r="C506" s="43"/>
      <c r="D506" s="40"/>
      <c r="E506" s="39"/>
      <c r="F506" s="39"/>
      <c r="G506" s="342"/>
      <c r="H506" s="342"/>
      <c r="I506" s="36"/>
      <c r="J506" s="36"/>
      <c r="K506" s="412"/>
      <c r="L506" s="2"/>
      <c r="M506" s="1">
        <v>5</v>
      </c>
      <c r="N506" s="15">
        <f>A504</f>
        <v>44889</v>
      </c>
      <c r="O506" s="15" t="str">
        <f>IF(A506="","",A506)</f>
        <v>Laid Back</v>
      </c>
      <c r="P506" s="37" t="str">
        <f>A503</f>
        <v>Thu</v>
      </c>
      <c r="U506" s="38"/>
    </row>
    <row r="507" spans="1:21" ht="14.25" customHeight="1">
      <c r="A507" s="335" t="s">
        <v>1604</v>
      </c>
      <c r="B507" s="268"/>
      <c r="C507" s="42"/>
      <c r="D507" s="29"/>
      <c r="E507" s="28"/>
      <c r="F507" s="39"/>
      <c r="G507" s="36"/>
      <c r="H507" s="36"/>
      <c r="I507" s="36"/>
      <c r="J507" s="36"/>
      <c r="K507" s="412"/>
      <c r="L507" s="2"/>
      <c r="M507" s="1">
        <v>6</v>
      </c>
      <c r="N507" s="15">
        <f>A504</f>
        <v>44889</v>
      </c>
      <c r="O507" s="15" t="str">
        <f>IF(A506="","",A506)</f>
        <v>Laid Back</v>
      </c>
      <c r="P507" s="37" t="str">
        <f>A503</f>
        <v>Thu</v>
      </c>
      <c r="U507" s="38"/>
    </row>
    <row r="508" spans="1:21" ht="14.25" customHeight="1">
      <c r="A508" s="340" t="s">
        <v>1605</v>
      </c>
      <c r="B508" s="268"/>
      <c r="C508" s="42"/>
      <c r="D508" s="29" t="s">
        <v>861</v>
      </c>
      <c r="E508" s="28"/>
      <c r="F508" s="39"/>
      <c r="G508" s="36"/>
      <c r="H508" s="36"/>
      <c r="I508" s="36"/>
      <c r="J508" s="36"/>
      <c r="K508" s="412"/>
      <c r="L508" s="2"/>
      <c r="M508" s="1">
        <v>7</v>
      </c>
      <c r="N508" s="15">
        <f>A504</f>
        <v>44889</v>
      </c>
      <c r="O508" s="15" t="str">
        <f>IF(A506="","",A506)</f>
        <v>Laid Back</v>
      </c>
      <c r="P508" s="37" t="str">
        <f>A503</f>
        <v>Thu</v>
      </c>
      <c r="U508" s="38"/>
    </row>
    <row r="509" spans="1:21" ht="14.25" customHeight="1">
      <c r="A509" s="363"/>
      <c r="B509" s="268"/>
      <c r="C509" s="42"/>
      <c r="D509" s="29"/>
      <c r="E509" s="28"/>
      <c r="F509" s="39"/>
      <c r="G509" s="36"/>
      <c r="H509" s="36"/>
      <c r="I509" s="36"/>
      <c r="J509" s="36"/>
      <c r="K509" s="412"/>
      <c r="L509" s="2"/>
      <c r="M509" s="1">
        <v>8</v>
      </c>
      <c r="N509" s="15">
        <f>A504</f>
        <v>44889</v>
      </c>
      <c r="O509" s="15" t="str">
        <f>IF(A506="","",A506)</f>
        <v>Laid Back</v>
      </c>
      <c r="P509" s="37" t="str">
        <f>A503</f>
        <v>Thu</v>
      </c>
      <c r="U509" s="38"/>
    </row>
    <row r="510" spans="1:21" ht="14.25" customHeight="1">
      <c r="A510" s="337"/>
      <c r="B510" s="268"/>
      <c r="C510" s="42"/>
      <c r="D510" s="29"/>
      <c r="E510" s="28"/>
      <c r="F510" s="39"/>
      <c r="G510" s="36"/>
      <c r="H510" s="36"/>
      <c r="I510" s="36"/>
      <c r="J510" s="36"/>
      <c r="K510" s="412"/>
      <c r="L510" s="2"/>
      <c r="M510" s="1">
        <v>9</v>
      </c>
      <c r="N510" s="15">
        <f>A504</f>
        <v>44889</v>
      </c>
      <c r="O510" s="15" t="str">
        <f>IF(A506="","",A506)</f>
        <v>Laid Back</v>
      </c>
      <c r="P510" s="37" t="str">
        <f>A503</f>
        <v>Thu</v>
      </c>
      <c r="U510" s="38"/>
    </row>
    <row r="511" spans="1:21" ht="14.25" customHeight="1" thickBot="1">
      <c r="A511" s="336" t="s">
        <v>1577</v>
      </c>
      <c r="B511" s="277"/>
      <c r="C511" s="284" t="s">
        <v>1542</v>
      </c>
      <c r="D511" s="259"/>
      <c r="E511" s="260"/>
      <c r="F511" s="46"/>
      <c r="G511" s="261"/>
      <c r="H511" s="261"/>
      <c r="I511" s="261"/>
      <c r="J511" s="261"/>
      <c r="K511" s="413"/>
      <c r="L511" s="3"/>
      <c r="M511" s="1">
        <v>10</v>
      </c>
      <c r="N511" s="15">
        <f>A504</f>
        <v>44889</v>
      </c>
      <c r="O511" s="15" t="str">
        <f>IF(A506="","",A506)</f>
        <v>Laid Back</v>
      </c>
      <c r="P511" s="37" t="str">
        <f>A503</f>
        <v>Thu</v>
      </c>
      <c r="U511" s="38"/>
    </row>
    <row r="512" spans="1:21" s="239" customFormat="1" ht="14.25" customHeight="1">
      <c r="A512" s="330"/>
      <c r="B512" s="234"/>
      <c r="C512" s="262"/>
      <c r="D512" s="232"/>
      <c r="E512" s="41"/>
      <c r="F512" s="41"/>
      <c r="G512" s="263"/>
      <c r="H512" s="263"/>
      <c r="I512" s="263"/>
      <c r="J512" s="263"/>
      <c r="K512" s="411"/>
      <c r="L512" s="235"/>
      <c r="M512" s="236"/>
      <c r="N512" s="237"/>
      <c r="O512" s="237"/>
      <c r="P512" s="238"/>
      <c r="U512" s="240"/>
    </row>
    <row r="513" spans="1:21" ht="14.25" customHeight="1">
      <c r="A513" s="331" t="s">
        <v>945</v>
      </c>
      <c r="B513" s="268">
        <v>2</v>
      </c>
      <c r="C513" s="42">
        <v>0.39583333333333331</v>
      </c>
      <c r="D513" s="12" t="s">
        <v>1259</v>
      </c>
      <c r="E513" s="28" t="s">
        <v>295</v>
      </c>
      <c r="F513" s="329" t="s">
        <v>1262</v>
      </c>
      <c r="G513" s="36">
        <v>420</v>
      </c>
      <c r="H513" s="342"/>
      <c r="I513" s="36">
        <v>126</v>
      </c>
      <c r="J513" s="36">
        <v>275</v>
      </c>
      <c r="K513" s="412">
        <v>0</v>
      </c>
      <c r="L513" s="2"/>
      <c r="M513" s="1">
        <v>2</v>
      </c>
      <c r="N513" s="15">
        <f>A514</f>
        <v>44890</v>
      </c>
      <c r="O513" s="15" t="str">
        <f>IF(A516="","",A516)</f>
        <v>Luján privado</v>
      </c>
      <c r="P513" s="37" t="str">
        <f>A513</f>
        <v>Fri</v>
      </c>
      <c r="U513" s="38"/>
    </row>
    <row r="514" spans="1:21" ht="14.25" customHeight="1">
      <c r="A514" s="332">
        <v>44890</v>
      </c>
      <c r="B514" s="268"/>
      <c r="C514" s="42"/>
      <c r="D514" s="29" t="s">
        <v>1260</v>
      </c>
      <c r="E514" s="28"/>
      <c r="F514" s="41"/>
      <c r="G514" s="342"/>
      <c r="H514" s="342"/>
      <c r="I514" s="36"/>
      <c r="J514" s="36"/>
      <c r="K514" s="412"/>
      <c r="L514" s="2"/>
      <c r="M514" s="1">
        <v>3</v>
      </c>
      <c r="N514" s="15">
        <f>A514</f>
        <v>44890</v>
      </c>
      <c r="O514" s="15" t="str">
        <f>IF(A516="","",A516)</f>
        <v>Luján privado</v>
      </c>
      <c r="P514" s="37" t="str">
        <f>A513</f>
        <v>Fri</v>
      </c>
      <c r="U514" s="38"/>
    </row>
    <row r="515" spans="1:21" ht="14.25" customHeight="1">
      <c r="A515" s="333">
        <v>132</v>
      </c>
      <c r="B515" s="268"/>
      <c r="C515" s="42"/>
      <c r="D515" s="29"/>
      <c r="E515" s="28"/>
      <c r="F515" s="28" t="s">
        <v>1615</v>
      </c>
      <c r="G515" s="36"/>
      <c r="H515" s="342"/>
      <c r="I515" s="36"/>
      <c r="J515" s="36"/>
      <c r="K515" s="412"/>
      <c r="L515" s="2"/>
      <c r="M515" s="1">
        <v>4</v>
      </c>
      <c r="N515" s="15">
        <f>A514</f>
        <v>44890</v>
      </c>
      <c r="O515" s="15" t="str">
        <f>IF(A516="","",A516)</f>
        <v>Luján privado</v>
      </c>
      <c r="P515" s="37" t="str">
        <f>A513</f>
        <v>Fri</v>
      </c>
      <c r="U515" s="38"/>
    </row>
    <row r="516" spans="1:21" ht="14.25" customHeight="1">
      <c r="A516" s="334" t="s">
        <v>1242</v>
      </c>
      <c r="B516" s="268"/>
      <c r="C516" s="43"/>
      <c r="D516" s="40"/>
      <c r="E516" s="39"/>
      <c r="F516" s="39"/>
      <c r="G516" s="342"/>
      <c r="H516" s="342"/>
      <c r="I516" s="36"/>
      <c r="J516" s="36"/>
      <c r="K516" s="412"/>
      <c r="L516" s="2"/>
      <c r="M516" s="1">
        <v>5</v>
      </c>
      <c r="N516" s="15">
        <f>A514</f>
        <v>44890</v>
      </c>
      <c r="O516" s="15" t="str">
        <f>IF(A516="","",A516)</f>
        <v>Luján privado</v>
      </c>
      <c r="P516" s="37" t="str">
        <f>A513</f>
        <v>Fri</v>
      </c>
      <c r="U516" s="38"/>
    </row>
    <row r="517" spans="1:21" ht="14.25" customHeight="1">
      <c r="A517" s="335" t="s">
        <v>1613</v>
      </c>
      <c r="B517" s="268"/>
      <c r="C517" s="42"/>
      <c r="D517" s="29"/>
      <c r="E517" s="28"/>
      <c r="F517" s="39"/>
      <c r="G517" s="36"/>
      <c r="H517" s="36"/>
      <c r="I517" s="36"/>
      <c r="J517" s="36"/>
      <c r="K517" s="412"/>
      <c r="L517" s="2"/>
      <c r="M517" s="1">
        <v>6</v>
      </c>
      <c r="N517" s="15">
        <f>A514</f>
        <v>44890</v>
      </c>
      <c r="O517" s="15" t="str">
        <f>IF(A516="","",A516)</f>
        <v>Luján privado</v>
      </c>
      <c r="P517" s="37" t="str">
        <f>A513</f>
        <v>Fri</v>
      </c>
      <c r="U517" s="38"/>
    </row>
    <row r="518" spans="1:21" ht="14.25" customHeight="1">
      <c r="A518" s="335" t="s">
        <v>1614</v>
      </c>
      <c r="B518" s="268"/>
      <c r="C518" s="42"/>
      <c r="D518" s="29" t="s">
        <v>1261</v>
      </c>
      <c r="E518" s="28"/>
      <c r="F518" s="39"/>
      <c r="G518" s="36"/>
      <c r="H518" s="36"/>
      <c r="I518" s="36"/>
      <c r="J518" s="36"/>
      <c r="K518" s="412"/>
      <c r="L518" s="2"/>
      <c r="M518" s="1">
        <v>7</v>
      </c>
      <c r="N518" s="15">
        <f>A514</f>
        <v>44890</v>
      </c>
      <c r="O518" s="15" t="str">
        <f>IF(A516="","",A516)</f>
        <v>Luján privado</v>
      </c>
      <c r="P518" s="37" t="str">
        <f>A513</f>
        <v>Fri</v>
      </c>
      <c r="U518" s="38"/>
    </row>
    <row r="519" spans="1:21" ht="14.25" customHeight="1">
      <c r="A519" s="335" t="s">
        <v>1512</v>
      </c>
      <c r="B519" s="268"/>
      <c r="C519" s="42"/>
      <c r="D519" s="29"/>
      <c r="E519" s="28"/>
      <c r="F519" s="39"/>
      <c r="G519" s="36"/>
      <c r="H519" s="36"/>
      <c r="I519" s="36"/>
      <c r="J519" s="36"/>
      <c r="K519" s="412"/>
      <c r="L519" s="2"/>
      <c r="M519" s="1">
        <v>8</v>
      </c>
      <c r="N519" s="15">
        <f>A514</f>
        <v>44890</v>
      </c>
      <c r="O519" s="15" t="str">
        <f>IF(A516="","",A516)</f>
        <v>Luján privado</v>
      </c>
      <c r="P519" s="37" t="str">
        <f>A513</f>
        <v>Fri</v>
      </c>
      <c r="U519" s="38"/>
    </row>
    <row r="520" spans="1:21" ht="14.25" customHeight="1">
      <c r="A520" s="337"/>
      <c r="B520" s="268"/>
      <c r="C520" s="42"/>
      <c r="D520" s="29"/>
      <c r="E520" s="28"/>
      <c r="F520" s="39"/>
      <c r="G520" s="36"/>
      <c r="H520" s="36"/>
      <c r="I520" s="36"/>
      <c r="J520" s="36"/>
      <c r="K520" s="412"/>
      <c r="L520" s="2"/>
      <c r="M520" s="1">
        <v>9</v>
      </c>
      <c r="N520" s="15">
        <f>A514</f>
        <v>44890</v>
      </c>
      <c r="O520" s="15" t="str">
        <f>IF(A516="","",A516)</f>
        <v>Luján privado</v>
      </c>
      <c r="P520" s="37" t="str">
        <f>A513</f>
        <v>Fri</v>
      </c>
      <c r="U520" s="38"/>
    </row>
    <row r="521" spans="1:21" ht="14.25" customHeight="1" thickBot="1">
      <c r="A521" s="336" t="s">
        <v>1610</v>
      </c>
      <c r="B521" s="277"/>
      <c r="C521" s="284" t="s">
        <v>1482</v>
      </c>
      <c r="D521" s="259"/>
      <c r="E521" s="260"/>
      <c r="F521" s="46"/>
      <c r="G521" s="261"/>
      <c r="H521" s="261"/>
      <c r="I521" s="261"/>
      <c r="J521" s="261"/>
      <c r="K521" s="413"/>
      <c r="L521" s="3"/>
      <c r="M521" s="1">
        <v>10</v>
      </c>
      <c r="N521" s="15">
        <f>A514</f>
        <v>44890</v>
      </c>
      <c r="O521" s="15" t="str">
        <f>IF(A516="","",A516)</f>
        <v>Luján privado</v>
      </c>
      <c r="P521" s="37" t="str">
        <f>A513</f>
        <v>Fri</v>
      </c>
      <c r="U521" s="38"/>
    </row>
    <row r="522" spans="1:21" s="239" customFormat="1" ht="14.25" customHeight="1">
      <c r="A522" s="330"/>
      <c r="B522" s="234"/>
      <c r="C522" s="262"/>
      <c r="D522" s="232"/>
      <c r="E522" s="41"/>
      <c r="F522" s="41"/>
      <c r="G522" s="263"/>
      <c r="H522" s="263"/>
      <c r="I522" s="263"/>
      <c r="J522" s="263"/>
      <c r="K522" s="411"/>
      <c r="L522" s="235"/>
      <c r="M522" s="236"/>
      <c r="N522" s="237"/>
      <c r="O522" s="237"/>
      <c r="P522" s="238"/>
      <c r="U522" s="240"/>
    </row>
    <row r="523" spans="1:21" ht="14.25" customHeight="1">
      <c r="A523" s="331" t="s">
        <v>946</v>
      </c>
      <c r="B523" s="268">
        <v>5</v>
      </c>
      <c r="C523" s="42">
        <v>0.3611111111111111</v>
      </c>
      <c r="D523" s="12" t="s">
        <v>1225</v>
      </c>
      <c r="E523" s="28" t="s">
        <v>985</v>
      </c>
      <c r="F523" s="28" t="s">
        <v>1226</v>
      </c>
      <c r="G523" s="36">
        <v>525</v>
      </c>
      <c r="H523" s="36"/>
      <c r="I523" s="36" t="s">
        <v>1621</v>
      </c>
      <c r="J523" s="36">
        <v>112</v>
      </c>
      <c r="K523" s="412">
        <v>0</v>
      </c>
      <c r="L523" s="2"/>
      <c r="M523" s="1">
        <v>2</v>
      </c>
      <c r="N523" s="15">
        <f>A524</f>
        <v>44891</v>
      </c>
      <c r="O523" s="15" t="str">
        <f>IF(A526="","",A526)</f>
        <v>Luján</v>
      </c>
      <c r="P523" s="37" t="str">
        <f>A523</f>
        <v>Sat</v>
      </c>
      <c r="U523" s="38"/>
    </row>
    <row r="524" spans="1:21" ht="14.25" customHeight="1">
      <c r="A524" s="332">
        <v>44891</v>
      </c>
      <c r="B524" s="268"/>
      <c r="C524" s="42"/>
      <c r="D524" s="29" t="s">
        <v>1620</v>
      </c>
      <c r="E524" s="343" t="s">
        <v>1279</v>
      </c>
      <c r="F524" s="28" t="s">
        <v>1227</v>
      </c>
      <c r="G524" s="36"/>
      <c r="H524" s="36"/>
      <c r="I524" s="36"/>
      <c r="J524" s="36"/>
      <c r="K524" s="412"/>
      <c r="L524" s="2"/>
      <c r="M524" s="1">
        <v>3</v>
      </c>
      <c r="N524" s="15">
        <f>A524</f>
        <v>44891</v>
      </c>
      <c r="O524" s="15" t="str">
        <f>IF(A526="","",A526)</f>
        <v>Luján</v>
      </c>
      <c r="P524" s="37" t="str">
        <f>A523</f>
        <v>Sat</v>
      </c>
      <c r="U524" s="38"/>
    </row>
    <row r="525" spans="1:21" ht="14.25" customHeight="1">
      <c r="A525" s="333">
        <v>133</v>
      </c>
      <c r="B525" s="268"/>
      <c r="C525" s="42"/>
      <c r="D525" s="29" t="s">
        <v>1622</v>
      </c>
      <c r="E525" s="28"/>
      <c r="F525" s="28" t="s">
        <v>1623</v>
      </c>
      <c r="G525" s="36"/>
      <c r="H525" s="342"/>
      <c r="I525" s="36"/>
      <c r="J525" s="36"/>
      <c r="K525" s="412"/>
      <c r="L525" s="2"/>
      <c r="M525" s="1">
        <v>4</v>
      </c>
      <c r="N525" s="15">
        <f>A524</f>
        <v>44891</v>
      </c>
      <c r="O525" s="15" t="str">
        <f>IF(A526="","",A526)</f>
        <v>Luján</v>
      </c>
      <c r="P525" s="37" t="str">
        <f>A523</f>
        <v>Sat</v>
      </c>
      <c r="U525" s="38"/>
    </row>
    <row r="526" spans="1:21" ht="14.25" customHeight="1">
      <c r="A526" s="334" t="s">
        <v>64</v>
      </c>
      <c r="B526" s="268"/>
      <c r="C526" s="42">
        <v>0.37847222222222227</v>
      </c>
      <c r="D526" s="29" t="s">
        <v>1584</v>
      </c>
      <c r="E526" s="28" t="s">
        <v>1583</v>
      </c>
      <c r="F526" s="329" t="s">
        <v>1634</v>
      </c>
      <c r="G526" s="36" t="s">
        <v>1585</v>
      </c>
      <c r="H526" s="36" t="s">
        <v>1628</v>
      </c>
      <c r="I526" s="36"/>
      <c r="J526" s="36"/>
      <c r="K526" s="412">
        <v>0</v>
      </c>
      <c r="L526" s="2"/>
      <c r="M526" s="1">
        <v>5</v>
      </c>
      <c r="N526" s="15">
        <f>A524</f>
        <v>44891</v>
      </c>
      <c r="O526" s="15" t="str">
        <f>IF(A526="","",A526)</f>
        <v>Luján</v>
      </c>
      <c r="P526" s="37" t="str">
        <f>A523</f>
        <v>Sat</v>
      </c>
      <c r="U526" s="38"/>
    </row>
    <row r="527" spans="1:21" ht="14.25" customHeight="1">
      <c r="A527" s="340" t="s">
        <v>1629</v>
      </c>
      <c r="B527" s="268"/>
      <c r="C527" s="42">
        <v>0.36458333333333331</v>
      </c>
      <c r="D527" s="29" t="s">
        <v>1608</v>
      </c>
      <c r="E527" s="28" t="s">
        <v>1606</v>
      </c>
      <c r="F527" s="28" t="s">
        <v>1607</v>
      </c>
      <c r="G527" s="36">
        <v>175</v>
      </c>
      <c r="H527" s="36"/>
      <c r="I527" s="36">
        <v>175</v>
      </c>
      <c r="J527" s="36"/>
      <c r="K527" s="412">
        <v>0</v>
      </c>
      <c r="L527" s="2"/>
      <c r="M527" s="1">
        <v>6</v>
      </c>
      <c r="N527" s="15">
        <f>A524</f>
        <v>44891</v>
      </c>
      <c r="O527" s="15" t="str">
        <f>IF(A526="","",A526)</f>
        <v>Luján</v>
      </c>
      <c r="P527" s="37" t="str">
        <f>A523</f>
        <v>Sat</v>
      </c>
      <c r="U527" s="38"/>
    </row>
    <row r="528" spans="1:21" ht="14.25" customHeight="1">
      <c r="A528" s="335" t="s">
        <v>1005</v>
      </c>
      <c r="B528" s="268"/>
      <c r="C528" s="42"/>
      <c r="D528" s="328" t="s">
        <v>1496</v>
      </c>
      <c r="E528" s="28"/>
      <c r="F528" s="39"/>
      <c r="G528" s="36"/>
      <c r="H528" s="36"/>
      <c r="I528" s="36"/>
      <c r="J528" s="36"/>
      <c r="K528" s="412"/>
      <c r="L528" s="2"/>
      <c r="M528" s="1">
        <v>7</v>
      </c>
      <c r="N528" s="15">
        <f>A524</f>
        <v>44891</v>
      </c>
      <c r="O528" s="15" t="str">
        <f>IF(A526="","",A526)</f>
        <v>Luján</v>
      </c>
      <c r="P528" s="37" t="str">
        <f>A523</f>
        <v>Sat</v>
      </c>
      <c r="U528" s="38"/>
    </row>
    <row r="529" spans="1:21" ht="14.25" customHeight="1">
      <c r="A529" s="335" t="s">
        <v>1028</v>
      </c>
      <c r="B529" s="268"/>
      <c r="C529" s="42"/>
      <c r="D529" s="328"/>
      <c r="E529" s="28"/>
      <c r="F529" s="39"/>
      <c r="G529" s="36"/>
      <c r="H529" s="36"/>
      <c r="I529" s="36"/>
      <c r="J529" s="36"/>
      <c r="K529" s="412"/>
      <c r="L529" s="2"/>
      <c r="M529" s="1">
        <v>8</v>
      </c>
      <c r="N529" s="15">
        <f>A524</f>
        <v>44891</v>
      </c>
      <c r="O529" s="15" t="str">
        <f>IF(A526="","",A526)</f>
        <v>Luján</v>
      </c>
      <c r="P529" s="37" t="str">
        <f>A523</f>
        <v>Sat</v>
      </c>
      <c r="U529" s="38"/>
    </row>
    <row r="530" spans="1:21" ht="14.25" customHeight="1">
      <c r="A530" s="335" t="s">
        <v>1553</v>
      </c>
      <c r="B530" s="268"/>
      <c r="C530" s="42"/>
      <c r="D530" s="29"/>
      <c r="E530" s="28"/>
      <c r="F530" s="39"/>
      <c r="G530" s="36"/>
      <c r="H530" s="36"/>
      <c r="I530" s="36"/>
      <c r="J530" s="36"/>
      <c r="K530" s="412"/>
      <c r="L530" s="2"/>
      <c r="M530" s="1">
        <v>9</v>
      </c>
      <c r="N530" s="15">
        <f>A524</f>
        <v>44891</v>
      </c>
      <c r="O530" s="15" t="str">
        <f>IF(A526="","",A526)</f>
        <v>Luján</v>
      </c>
      <c r="P530" s="37" t="str">
        <f>A523</f>
        <v>Sat</v>
      </c>
      <c r="U530" s="38"/>
    </row>
    <row r="531" spans="1:21" ht="14.25" customHeight="1" thickBot="1">
      <c r="A531" s="336" t="s">
        <v>1626</v>
      </c>
      <c r="B531" s="277"/>
      <c r="C531" s="284" t="s">
        <v>1616</v>
      </c>
      <c r="D531" s="259"/>
      <c r="E531" s="260"/>
      <c r="F531" s="46"/>
      <c r="G531" s="261"/>
      <c r="H531" s="261"/>
      <c r="I531" s="261"/>
      <c r="J531" s="261"/>
      <c r="K531" s="413"/>
      <c r="L531" s="3"/>
      <c r="M531" s="1">
        <v>10</v>
      </c>
      <c r="N531" s="15">
        <f>A524</f>
        <v>44891</v>
      </c>
      <c r="O531" s="15" t="str">
        <f>IF(A526="","",A526)</f>
        <v>Luján</v>
      </c>
      <c r="P531" s="37" t="str">
        <f>A523</f>
        <v>Sat</v>
      </c>
      <c r="U531" s="38"/>
    </row>
    <row r="532" spans="1:21" s="239" customFormat="1" ht="14.25" customHeight="1">
      <c r="A532" s="330"/>
      <c r="B532" s="234"/>
      <c r="C532" s="262"/>
      <c r="D532" s="232"/>
      <c r="E532" s="41"/>
      <c r="F532" s="41"/>
      <c r="G532" s="263"/>
      <c r="H532" s="263"/>
      <c r="I532" s="263"/>
      <c r="J532" s="263"/>
      <c r="K532" s="411"/>
      <c r="L532" s="235"/>
      <c r="M532" s="236"/>
      <c r="N532" s="237"/>
      <c r="O532" s="237"/>
      <c r="P532" s="238"/>
      <c r="U532" s="240"/>
    </row>
    <row r="533" spans="1:21" ht="14.25" customHeight="1">
      <c r="A533" s="331" t="s">
        <v>947</v>
      </c>
      <c r="B533" s="268">
        <v>4</v>
      </c>
      <c r="C533" s="42" t="s">
        <v>1635</v>
      </c>
      <c r="D533" s="12" t="s">
        <v>1640</v>
      </c>
      <c r="E533" s="28" t="s">
        <v>1268</v>
      </c>
      <c r="F533" s="28" t="s">
        <v>1295</v>
      </c>
      <c r="G533" s="36">
        <v>370</v>
      </c>
      <c r="H533" s="36"/>
      <c r="I533" s="36">
        <v>111</v>
      </c>
      <c r="J533" s="36">
        <v>144</v>
      </c>
      <c r="K533" s="412">
        <v>0</v>
      </c>
      <c r="L533" s="2"/>
      <c r="M533" s="1">
        <v>2</v>
      </c>
      <c r="N533" s="15">
        <f>A534</f>
        <v>44892</v>
      </c>
      <c r="O533" s="15" t="str">
        <f>IF(A536="","",A536)</f>
        <v>Uco</v>
      </c>
      <c r="P533" s="37" t="str">
        <f>A533</f>
        <v>Sun</v>
      </c>
      <c r="U533" s="38"/>
    </row>
    <row r="534" spans="1:21" ht="14.25" customHeight="1">
      <c r="A534" s="332">
        <v>44892</v>
      </c>
      <c r="B534" s="268"/>
      <c r="C534" s="42"/>
      <c r="D534" s="40" t="s">
        <v>1641</v>
      </c>
      <c r="E534" s="343" t="s">
        <v>1269</v>
      </c>
      <c r="F534" s="329" t="s">
        <v>1642</v>
      </c>
      <c r="G534" s="36"/>
      <c r="H534" s="36"/>
      <c r="I534" s="36"/>
      <c r="J534" s="36"/>
      <c r="K534" s="412"/>
      <c r="L534" s="2"/>
      <c r="M534" s="1">
        <v>3</v>
      </c>
      <c r="N534" s="15">
        <f>A534</f>
        <v>44892</v>
      </c>
      <c r="O534" s="15" t="str">
        <f>IF(A536="","",A536)</f>
        <v>Uco</v>
      </c>
      <c r="P534" s="37" t="str">
        <f>A533</f>
        <v>Sun</v>
      </c>
      <c r="U534" s="38"/>
    </row>
    <row r="535" spans="1:21" ht="14.25" customHeight="1">
      <c r="A535" s="333">
        <v>134</v>
      </c>
      <c r="B535" s="268"/>
      <c r="C535" s="42">
        <v>0.35069444444444442</v>
      </c>
      <c r="D535" s="12" t="s">
        <v>1386</v>
      </c>
      <c r="E535" s="28" t="s">
        <v>1495</v>
      </c>
      <c r="F535" s="329" t="s">
        <v>1387</v>
      </c>
      <c r="G535" s="36" t="s">
        <v>1612</v>
      </c>
      <c r="H535" s="36"/>
      <c r="I535" s="36">
        <v>111</v>
      </c>
      <c r="J535" s="36">
        <v>254</v>
      </c>
      <c r="K535" s="412">
        <v>0</v>
      </c>
      <c r="L535" s="2"/>
      <c r="M535" s="1">
        <v>4</v>
      </c>
      <c r="N535" s="15">
        <f>A534</f>
        <v>44892</v>
      </c>
      <c r="O535" s="15" t="str">
        <f>IF(A536="","",A536)</f>
        <v>Uco</v>
      </c>
      <c r="P535" s="37" t="str">
        <f>A533</f>
        <v>Sun</v>
      </c>
      <c r="U535" s="38"/>
    </row>
    <row r="536" spans="1:21" ht="14.25" customHeight="1">
      <c r="A536" s="334" t="s">
        <v>848</v>
      </c>
      <c r="B536" s="268"/>
      <c r="C536" s="43"/>
      <c r="D536" s="29" t="s">
        <v>1439</v>
      </c>
      <c r="E536" s="28" t="s">
        <v>1655</v>
      </c>
      <c r="F536" s="329" t="s">
        <v>1656</v>
      </c>
      <c r="G536" s="342"/>
      <c r="H536" s="342"/>
      <c r="I536" s="36"/>
      <c r="J536" s="36"/>
      <c r="K536" s="412"/>
      <c r="L536" s="2"/>
      <c r="M536" s="1">
        <v>5</v>
      </c>
      <c r="N536" s="15">
        <f>A534</f>
        <v>44892</v>
      </c>
      <c r="O536" s="15" t="str">
        <f>IF(A536="","",A536)</f>
        <v>Uco</v>
      </c>
      <c r="P536" s="37" t="str">
        <f>A533</f>
        <v>Sun</v>
      </c>
      <c r="U536" s="38"/>
    </row>
    <row r="537" spans="1:21" ht="14.25" customHeight="1">
      <c r="A537" s="335" t="s">
        <v>1644</v>
      </c>
      <c r="B537" s="268"/>
      <c r="C537" s="42">
        <v>0.40625</v>
      </c>
      <c r="D537" s="29" t="s">
        <v>1617</v>
      </c>
      <c r="E537" s="28" t="s">
        <v>1630</v>
      </c>
      <c r="F537" s="28" t="s">
        <v>1631</v>
      </c>
      <c r="G537" s="36" t="s">
        <v>1618</v>
      </c>
      <c r="H537" s="36">
        <v>58</v>
      </c>
      <c r="I537" s="36"/>
      <c r="J537" s="36">
        <v>43200</v>
      </c>
      <c r="K537" s="412">
        <v>0</v>
      </c>
      <c r="L537" s="2"/>
      <c r="M537" s="1">
        <v>6</v>
      </c>
      <c r="N537" s="15">
        <f>A534</f>
        <v>44892</v>
      </c>
      <c r="O537" s="15" t="str">
        <f>IF(A536="","",A536)</f>
        <v>Uco</v>
      </c>
      <c r="P537" s="37" t="str">
        <f>A533</f>
        <v>Sun</v>
      </c>
      <c r="U537" s="38"/>
    </row>
    <row r="538" spans="1:21" ht="14.25" customHeight="1">
      <c r="A538" s="340" t="s">
        <v>1645</v>
      </c>
      <c r="B538" s="268"/>
      <c r="C538" s="42"/>
      <c r="D538" s="29"/>
      <c r="E538" s="28"/>
      <c r="F538" s="41"/>
      <c r="G538" s="36"/>
      <c r="H538" s="36"/>
      <c r="I538" s="36"/>
      <c r="J538" s="36"/>
      <c r="K538" s="412"/>
      <c r="L538" s="2"/>
      <c r="M538" s="1">
        <v>7</v>
      </c>
      <c r="N538" s="15">
        <f>A534</f>
        <v>44892</v>
      </c>
      <c r="O538" s="15" t="str">
        <f>IF(A536="","",A536)</f>
        <v>Uco</v>
      </c>
      <c r="P538" s="37" t="str">
        <f>A533</f>
        <v>Sun</v>
      </c>
      <c r="U538" s="38"/>
    </row>
    <row r="539" spans="1:21" ht="14.25" customHeight="1">
      <c r="A539" s="335" t="s">
        <v>1646</v>
      </c>
      <c r="B539" s="268"/>
      <c r="C539" s="42"/>
      <c r="D539" s="29"/>
      <c r="E539" s="28"/>
      <c r="F539" s="39"/>
      <c r="G539" s="36"/>
      <c r="H539" s="36"/>
      <c r="I539" s="36"/>
      <c r="J539" s="36"/>
      <c r="K539" s="412"/>
      <c r="L539" s="2"/>
      <c r="M539" s="1">
        <v>8</v>
      </c>
      <c r="N539" s="15">
        <f>A534</f>
        <v>44892</v>
      </c>
      <c r="O539" s="15" t="str">
        <f>IF(A536="","",A536)</f>
        <v>Uco</v>
      </c>
      <c r="P539" s="37" t="str">
        <f>A533</f>
        <v>Sun</v>
      </c>
      <c r="U539" s="38"/>
    </row>
    <row r="540" spans="1:21" ht="14.25" customHeight="1">
      <c r="A540" s="337"/>
      <c r="B540" s="268"/>
      <c r="C540" s="42"/>
      <c r="D540" s="29"/>
      <c r="E540" s="28"/>
      <c r="F540" s="39"/>
      <c r="G540" s="36"/>
      <c r="H540" s="36"/>
      <c r="I540" s="36"/>
      <c r="J540" s="36"/>
      <c r="K540" s="412"/>
      <c r="L540" s="2"/>
      <c r="M540" s="1">
        <v>9</v>
      </c>
      <c r="N540" s="15">
        <f>A534</f>
        <v>44892</v>
      </c>
      <c r="O540" s="15" t="str">
        <f>IF(A536="","",A536)</f>
        <v>Uco</v>
      </c>
      <c r="P540" s="37" t="str">
        <f>A533</f>
        <v>Sun</v>
      </c>
      <c r="U540" s="38"/>
    </row>
    <row r="541" spans="1:21" ht="14.25" customHeight="1" thickBot="1">
      <c r="A541" s="336" t="s">
        <v>1636</v>
      </c>
      <c r="B541" s="277"/>
      <c r="C541" s="284" t="s">
        <v>1361</v>
      </c>
      <c r="D541" s="259"/>
      <c r="E541" s="260"/>
      <c r="F541" s="46"/>
      <c r="G541" s="261"/>
      <c r="H541" s="261"/>
      <c r="I541" s="261"/>
      <c r="J541" s="261"/>
      <c r="K541" s="413"/>
      <c r="L541" s="3"/>
      <c r="M541" s="1">
        <v>10</v>
      </c>
      <c r="N541" s="15">
        <f>A534</f>
        <v>44892</v>
      </c>
      <c r="O541" s="15" t="str">
        <f>IF(A536="","",A536)</f>
        <v>Uco</v>
      </c>
      <c r="P541" s="37" t="str">
        <f>A533</f>
        <v>Sun</v>
      </c>
      <c r="U541" s="38"/>
    </row>
    <row r="542" spans="1:21" s="239" customFormat="1" ht="14.25" customHeight="1">
      <c r="A542" s="330"/>
      <c r="B542" s="234"/>
      <c r="C542" s="262"/>
      <c r="D542" s="232"/>
      <c r="E542" s="41"/>
      <c r="F542" s="41"/>
      <c r="G542" s="263"/>
      <c r="H542" s="263"/>
      <c r="I542" s="263"/>
      <c r="J542" s="263"/>
      <c r="K542" s="411"/>
      <c r="L542" s="235"/>
      <c r="M542" s="236"/>
      <c r="N542" s="237"/>
      <c r="O542" s="237"/>
      <c r="P542" s="238"/>
      <c r="U542" s="240"/>
    </row>
    <row r="543" spans="1:21" ht="14.25" customHeight="1">
      <c r="A543" s="331" t="s">
        <v>941</v>
      </c>
      <c r="B543" s="268">
        <v>2</v>
      </c>
      <c r="C543" s="42">
        <v>0.375</v>
      </c>
      <c r="D543" s="12" t="s">
        <v>1651</v>
      </c>
      <c r="E543" s="28" t="s">
        <v>1627</v>
      </c>
      <c r="F543" s="28" t="s">
        <v>1615</v>
      </c>
      <c r="G543" s="36">
        <v>350</v>
      </c>
      <c r="H543" s="36">
        <v>105</v>
      </c>
      <c r="I543" s="342"/>
      <c r="J543" s="36">
        <v>45000</v>
      </c>
      <c r="K543" s="412">
        <v>0</v>
      </c>
      <c r="L543" s="2"/>
      <c r="M543" s="1">
        <v>2</v>
      </c>
      <c r="N543" s="15">
        <f>A544</f>
        <v>44893</v>
      </c>
      <c r="O543" s="15" t="str">
        <f>IF(A546="","",A546)</f>
        <v>Luján</v>
      </c>
      <c r="P543" s="37" t="str">
        <f>A543</f>
        <v>Mon</v>
      </c>
      <c r="U543" s="38"/>
    </row>
    <row r="544" spans="1:21" ht="14.25" customHeight="1">
      <c r="A544" s="332">
        <v>44893</v>
      </c>
      <c r="B544" s="268"/>
      <c r="C544" s="42"/>
      <c r="D544" s="29" t="s">
        <v>846</v>
      </c>
      <c r="E544" s="28" t="s">
        <v>1652</v>
      </c>
      <c r="F544" s="329" t="s">
        <v>1671</v>
      </c>
      <c r="G544" s="342"/>
      <c r="H544" s="342"/>
      <c r="I544" s="342"/>
      <c r="J544" s="36"/>
      <c r="K544" s="412"/>
      <c r="L544" s="2"/>
      <c r="M544" s="1">
        <v>3</v>
      </c>
      <c r="N544" s="15">
        <f>A544</f>
        <v>44893</v>
      </c>
      <c r="O544" s="15" t="str">
        <f>IF(A546="","",A546)</f>
        <v>Luján</v>
      </c>
      <c r="P544" s="37" t="str">
        <f>A543</f>
        <v>Mon</v>
      </c>
      <c r="U544" s="38"/>
    </row>
    <row r="545" spans="1:21" ht="14.25" customHeight="1">
      <c r="A545" s="333">
        <v>135</v>
      </c>
      <c r="B545" s="268"/>
      <c r="C545" s="42"/>
      <c r="D545" s="29"/>
      <c r="E545" s="28"/>
      <c r="F545" s="329" t="s">
        <v>1672</v>
      </c>
      <c r="G545" s="36"/>
      <c r="H545" s="342"/>
      <c r="I545" s="36"/>
      <c r="J545" s="36"/>
      <c r="K545" s="412"/>
      <c r="L545" s="2"/>
      <c r="M545" s="1">
        <v>4</v>
      </c>
      <c r="N545" s="15">
        <f>A544</f>
        <v>44893</v>
      </c>
      <c r="O545" s="15" t="str">
        <f>IF(A546="","",A546)</f>
        <v>Luján</v>
      </c>
      <c r="P545" s="37" t="str">
        <f>A543</f>
        <v>Mon</v>
      </c>
      <c r="U545" s="38"/>
    </row>
    <row r="546" spans="1:21" ht="14.25" customHeight="1">
      <c r="A546" s="334" t="s">
        <v>64</v>
      </c>
      <c r="B546" s="268"/>
      <c r="C546" s="43"/>
      <c r="D546" s="40"/>
      <c r="E546" s="39"/>
      <c r="F546" s="39"/>
      <c r="G546" s="342"/>
      <c r="H546" s="342"/>
      <c r="I546" s="36"/>
      <c r="J546" s="36"/>
      <c r="K546" s="412"/>
      <c r="L546" s="2"/>
      <c r="M546" s="1">
        <v>5</v>
      </c>
      <c r="N546" s="15">
        <f>A544</f>
        <v>44893</v>
      </c>
      <c r="O546" s="15" t="str">
        <f>IF(A546="","",A546)</f>
        <v>Luján</v>
      </c>
      <c r="P546" s="37" t="str">
        <f>A543</f>
        <v>Mon</v>
      </c>
      <c r="U546" s="38"/>
    </row>
    <row r="547" spans="1:21" ht="14.25" customHeight="1">
      <c r="A547" s="335" t="s">
        <v>1302</v>
      </c>
      <c r="B547" s="268"/>
      <c r="C547" s="42"/>
      <c r="D547" s="29"/>
      <c r="E547" s="28"/>
      <c r="F547" s="39"/>
      <c r="G547" s="36"/>
      <c r="H547" s="36"/>
      <c r="I547" s="36"/>
      <c r="J547" s="36"/>
      <c r="K547" s="412"/>
      <c r="L547" s="2"/>
      <c r="M547" s="1">
        <v>6</v>
      </c>
      <c r="N547" s="15">
        <f>A544</f>
        <v>44893</v>
      </c>
      <c r="O547" s="15" t="str">
        <f>IF(A546="","",A546)</f>
        <v>Luján</v>
      </c>
      <c r="P547" s="37" t="str">
        <f>A543</f>
        <v>Mon</v>
      </c>
      <c r="U547" s="38"/>
    </row>
    <row r="548" spans="1:21" ht="14.25" customHeight="1">
      <c r="A548" s="335" t="s">
        <v>1005</v>
      </c>
      <c r="B548" s="268"/>
      <c r="C548" s="42"/>
      <c r="D548" s="29"/>
      <c r="E548" s="28"/>
      <c r="F548" s="39"/>
      <c r="G548" s="36"/>
      <c r="H548" s="36"/>
      <c r="I548" s="36"/>
      <c r="J548" s="36"/>
      <c r="K548" s="412"/>
      <c r="L548" s="2"/>
      <c r="M548" s="1">
        <v>7</v>
      </c>
      <c r="N548" s="15">
        <f>A544</f>
        <v>44893</v>
      </c>
      <c r="O548" s="15" t="str">
        <f>IF(A546="","",A546)</f>
        <v>Luján</v>
      </c>
      <c r="P548" s="37" t="str">
        <f>A543</f>
        <v>Mon</v>
      </c>
      <c r="U548" s="38"/>
    </row>
    <row r="549" spans="1:21" ht="14.25" customHeight="1">
      <c r="A549" s="335" t="s">
        <v>1028</v>
      </c>
      <c r="B549" s="268"/>
      <c r="C549" s="42"/>
      <c r="D549" s="29"/>
      <c r="E549" s="28"/>
      <c r="F549" s="39"/>
      <c r="G549" s="36"/>
      <c r="H549" s="36"/>
      <c r="I549" s="36"/>
      <c r="J549" s="36"/>
      <c r="K549" s="412"/>
      <c r="L549" s="2"/>
      <c r="M549" s="1">
        <v>8</v>
      </c>
      <c r="N549" s="15">
        <f>A544</f>
        <v>44893</v>
      </c>
      <c r="O549" s="15" t="str">
        <f>IF(A546="","",A546)</f>
        <v>Luján</v>
      </c>
      <c r="P549" s="37" t="str">
        <f>A543</f>
        <v>Mon</v>
      </c>
      <c r="U549" s="38"/>
    </row>
    <row r="550" spans="1:21" ht="14.25" customHeight="1">
      <c r="A550" s="335" t="s">
        <v>1029</v>
      </c>
      <c r="B550" s="268"/>
      <c r="C550" s="42"/>
      <c r="D550" s="29"/>
      <c r="E550" s="28"/>
      <c r="F550" s="39"/>
      <c r="G550" s="36"/>
      <c r="H550" s="36"/>
      <c r="I550" s="36"/>
      <c r="J550" s="36"/>
      <c r="K550" s="412"/>
      <c r="L550" s="2"/>
      <c r="M550" s="1">
        <v>9</v>
      </c>
      <c r="N550" s="15">
        <f>A544</f>
        <v>44893</v>
      </c>
      <c r="O550" s="15" t="str">
        <f>IF(A546="","",A546)</f>
        <v>Luján</v>
      </c>
      <c r="P550" s="37" t="str">
        <f>A543</f>
        <v>Mon</v>
      </c>
      <c r="U550" s="38"/>
    </row>
    <row r="551" spans="1:21" ht="14.25" customHeight="1" thickBot="1">
      <c r="A551" s="336" t="s">
        <v>1654</v>
      </c>
      <c r="B551" s="277"/>
      <c r="C551" s="284" t="s">
        <v>1034</v>
      </c>
      <c r="D551" s="259"/>
      <c r="E551" s="260"/>
      <c r="F551" s="46"/>
      <c r="G551" s="261"/>
      <c r="H551" s="261"/>
      <c r="I551" s="261"/>
      <c r="J551" s="261"/>
      <c r="K551" s="413"/>
      <c r="L551" s="3"/>
      <c r="M551" s="1">
        <v>10</v>
      </c>
      <c r="N551" s="15">
        <f>A544</f>
        <v>44893</v>
      </c>
      <c r="O551" s="15" t="str">
        <f>IF(A546="","",A546)</f>
        <v>Luján</v>
      </c>
      <c r="P551" s="37" t="str">
        <f>A543</f>
        <v>Mon</v>
      </c>
      <c r="U551" s="38"/>
    </row>
    <row r="552" spans="1:21" s="239" customFormat="1" ht="14.25" customHeight="1">
      <c r="A552" s="330"/>
      <c r="B552" s="234"/>
      <c r="C552" s="262"/>
      <c r="D552" s="232"/>
      <c r="E552" s="41"/>
      <c r="F552" s="41"/>
      <c r="G552" s="263"/>
      <c r="H552" s="263"/>
      <c r="I552" s="263"/>
      <c r="J552" s="263"/>
      <c r="K552" s="411"/>
      <c r="L552" s="235"/>
      <c r="M552" s="236"/>
      <c r="N552" s="237"/>
      <c r="O552" s="237"/>
      <c r="P552" s="238"/>
      <c r="U552" s="240"/>
    </row>
    <row r="553" spans="1:21" ht="14.25" customHeight="1">
      <c r="A553" s="331" t="s">
        <v>942</v>
      </c>
      <c r="B553" s="268">
        <v>3</v>
      </c>
      <c r="C553" s="42">
        <v>0.375</v>
      </c>
      <c r="D553" s="29" t="s">
        <v>1463</v>
      </c>
      <c r="E553" s="28" t="s">
        <v>1632</v>
      </c>
      <c r="F553" s="41"/>
      <c r="G553" s="36">
        <v>350</v>
      </c>
      <c r="H553" s="36"/>
      <c r="I553" s="36">
        <v>105</v>
      </c>
      <c r="J553" s="36" t="s">
        <v>1690</v>
      </c>
      <c r="K553" s="412">
        <v>0</v>
      </c>
      <c r="L553" s="2"/>
      <c r="M553" s="1">
        <v>2</v>
      </c>
      <c r="N553" s="15">
        <f>A554</f>
        <v>44894</v>
      </c>
      <c r="O553" s="15" t="str">
        <f>IF(A556="","",A556)</f>
        <v>Luján</v>
      </c>
      <c r="P553" s="37" t="str">
        <f>A553</f>
        <v>Tue</v>
      </c>
      <c r="U553" s="38"/>
    </row>
    <row r="554" spans="1:21" ht="14.25" customHeight="1">
      <c r="A554" s="332">
        <v>44894</v>
      </c>
      <c r="B554" s="268"/>
      <c r="C554" s="42"/>
      <c r="D554" s="29" t="s">
        <v>846</v>
      </c>
      <c r="E554" s="343" t="s">
        <v>1633</v>
      </c>
      <c r="F554" s="39"/>
      <c r="G554" s="342"/>
      <c r="H554" s="342"/>
      <c r="I554" s="342"/>
      <c r="J554" s="36"/>
      <c r="K554" s="412"/>
      <c r="L554" s="2"/>
      <c r="M554" s="1">
        <v>3</v>
      </c>
      <c r="N554" s="15">
        <f>A554</f>
        <v>44894</v>
      </c>
      <c r="O554" s="15" t="str">
        <f>IF(A556="","",A556)</f>
        <v>Luján</v>
      </c>
      <c r="P554" s="37" t="str">
        <f>A553</f>
        <v>Tue</v>
      </c>
      <c r="U554" s="38"/>
    </row>
    <row r="555" spans="1:21" ht="14.25" customHeight="1">
      <c r="A555" s="333">
        <v>136</v>
      </c>
      <c r="B555" s="268"/>
      <c r="C555" s="42">
        <v>0.35416666666666669</v>
      </c>
      <c r="D555" s="12" t="s">
        <v>1660</v>
      </c>
      <c r="E555" s="28" t="s">
        <v>356</v>
      </c>
      <c r="F555" s="329" t="s">
        <v>1661</v>
      </c>
      <c r="G555" s="36">
        <v>175</v>
      </c>
      <c r="H555" s="342"/>
      <c r="I555" s="36"/>
      <c r="J555" s="36">
        <v>55000</v>
      </c>
      <c r="K555" s="412">
        <v>0</v>
      </c>
      <c r="L555" s="2"/>
      <c r="M555" s="1">
        <v>4</v>
      </c>
      <c r="N555" s="15">
        <f>A554</f>
        <v>44894</v>
      </c>
      <c r="O555" s="15" t="str">
        <f>IF(A556="","",A556)</f>
        <v>Luján</v>
      </c>
      <c r="P555" s="37" t="str">
        <f>A553</f>
        <v>Tue</v>
      </c>
      <c r="U555" s="38"/>
    </row>
    <row r="556" spans="1:21" ht="14.25" customHeight="1">
      <c r="A556" s="334" t="s">
        <v>64</v>
      </c>
      <c r="B556" s="268"/>
      <c r="C556" s="43"/>
      <c r="D556" s="241"/>
      <c r="E556" s="39"/>
      <c r="F556" s="41"/>
      <c r="G556" s="342"/>
      <c r="H556" s="342"/>
      <c r="I556" s="36"/>
      <c r="J556" s="36"/>
      <c r="K556" s="412"/>
      <c r="L556" s="2"/>
      <c r="M556" s="1">
        <v>5</v>
      </c>
      <c r="N556" s="15">
        <f>A554</f>
        <v>44894</v>
      </c>
      <c r="O556" s="15" t="str">
        <f>IF(A556="","",A556)</f>
        <v>Luján</v>
      </c>
      <c r="P556" s="37" t="str">
        <f>A553</f>
        <v>Tue</v>
      </c>
      <c r="U556" s="38"/>
    </row>
    <row r="557" spans="1:21" ht="14.25" customHeight="1">
      <c r="A557" s="335" t="s">
        <v>1674</v>
      </c>
      <c r="B557" s="268"/>
      <c r="C557" s="42"/>
      <c r="D557" s="40"/>
      <c r="E557" s="39"/>
      <c r="F557" s="39"/>
      <c r="G557" s="342"/>
      <c r="H557" s="342"/>
      <c r="I557" s="36"/>
      <c r="J557" s="36"/>
      <c r="K557" s="412"/>
      <c r="L557" s="2"/>
      <c r="M557" s="1">
        <v>6</v>
      </c>
      <c r="N557" s="15">
        <f>A554</f>
        <v>44894</v>
      </c>
      <c r="O557" s="15" t="str">
        <f>IF(A556="","",A556)</f>
        <v>Luján</v>
      </c>
      <c r="P557" s="37" t="str">
        <f>A553</f>
        <v>Tue</v>
      </c>
      <c r="U557" s="38"/>
    </row>
    <row r="558" spans="1:21" ht="14.25" customHeight="1">
      <c r="A558" s="335" t="s">
        <v>1005</v>
      </c>
      <c r="B558" s="268"/>
      <c r="C558" s="42"/>
      <c r="D558" s="40"/>
      <c r="E558" s="39"/>
      <c r="F558" s="39"/>
      <c r="G558" s="342"/>
      <c r="H558" s="342"/>
      <c r="I558" s="36"/>
      <c r="J558" s="36"/>
      <c r="K558" s="412"/>
      <c r="L558" s="2"/>
      <c r="M558" s="1">
        <v>7</v>
      </c>
      <c r="N558" s="15">
        <f>A554</f>
        <v>44894</v>
      </c>
      <c r="O558" s="15" t="str">
        <f>IF(A556="","",A556)</f>
        <v>Luján</v>
      </c>
      <c r="P558" s="37" t="str">
        <f>A553</f>
        <v>Tue</v>
      </c>
      <c r="U558" s="38"/>
    </row>
    <row r="559" spans="1:21" ht="14.25" customHeight="1">
      <c r="A559" s="335" t="s">
        <v>1028</v>
      </c>
      <c r="B559" s="268"/>
      <c r="C559" s="42"/>
      <c r="D559" s="29"/>
      <c r="E559" s="28"/>
      <c r="F559" s="39"/>
      <c r="G559" s="36"/>
      <c r="H559" s="36"/>
      <c r="I559" s="36"/>
      <c r="J559" s="36"/>
      <c r="K559" s="412"/>
      <c r="L559" s="2"/>
      <c r="M559" s="1">
        <v>8</v>
      </c>
      <c r="N559" s="15">
        <f>A554</f>
        <v>44894</v>
      </c>
      <c r="O559" s="15" t="str">
        <f>IF(A556="","",A556)</f>
        <v>Luján</v>
      </c>
      <c r="P559" s="37" t="str">
        <f>A553</f>
        <v>Tue</v>
      </c>
      <c r="U559" s="38"/>
    </row>
    <row r="560" spans="1:21" ht="14.25" customHeight="1">
      <c r="A560" s="335" t="s">
        <v>1029</v>
      </c>
      <c r="B560" s="268"/>
      <c r="C560" s="42"/>
      <c r="D560" s="29"/>
      <c r="E560" s="28"/>
      <c r="F560" s="39"/>
      <c r="G560" s="36"/>
      <c r="H560" s="36"/>
      <c r="I560" s="36"/>
      <c r="J560" s="36"/>
      <c r="K560" s="412"/>
      <c r="L560" s="2"/>
      <c r="M560" s="1">
        <v>9</v>
      </c>
      <c r="N560" s="15">
        <f>A554</f>
        <v>44894</v>
      </c>
      <c r="O560" s="15" t="str">
        <f>IF(A556="","",A556)</f>
        <v>Luján</v>
      </c>
      <c r="P560" s="37" t="str">
        <f>A553</f>
        <v>Tue</v>
      </c>
      <c r="U560" s="38"/>
    </row>
    <row r="561" spans="1:21" ht="14.25" customHeight="1" thickBot="1">
      <c r="A561" s="336" t="s">
        <v>1213</v>
      </c>
      <c r="B561" s="277"/>
      <c r="C561" s="284" t="s">
        <v>1535</v>
      </c>
      <c r="D561" s="259"/>
      <c r="E561" s="260"/>
      <c r="F561" s="46"/>
      <c r="G561" s="261"/>
      <c r="H561" s="261"/>
      <c r="I561" s="261"/>
      <c r="J561" s="261"/>
      <c r="K561" s="413"/>
      <c r="L561" s="3"/>
      <c r="M561" s="1">
        <v>10</v>
      </c>
      <c r="N561" s="15">
        <f>A554</f>
        <v>44894</v>
      </c>
      <c r="O561" s="15" t="str">
        <f>IF(A556="","",A556)</f>
        <v>Luján</v>
      </c>
      <c r="P561" s="37" t="str">
        <f>A553</f>
        <v>Tue</v>
      </c>
      <c r="U561" s="38"/>
    </row>
    <row r="562" spans="1:21" s="239" customFormat="1" ht="14.25" customHeight="1">
      <c r="A562" s="330"/>
      <c r="B562" s="234"/>
      <c r="C562" s="262"/>
      <c r="D562" s="328" t="s">
        <v>1676</v>
      </c>
      <c r="E562" s="41"/>
      <c r="F562" s="41"/>
      <c r="G562" s="263"/>
      <c r="H562" s="263"/>
      <c r="I562" s="263"/>
      <c r="J562" s="263"/>
      <c r="K562" s="411"/>
      <c r="L562" s="235"/>
      <c r="M562" s="236"/>
      <c r="N562" s="237"/>
      <c r="O562" s="237"/>
      <c r="P562" s="238"/>
      <c r="U562" s="240"/>
    </row>
    <row r="563" spans="1:21" ht="14.25" customHeight="1">
      <c r="A563" s="331" t="s">
        <v>943</v>
      </c>
      <c r="B563" s="268">
        <v>7</v>
      </c>
      <c r="C563" s="42">
        <v>0.35416666666666669</v>
      </c>
      <c r="D563" s="12" t="s">
        <v>954</v>
      </c>
      <c r="E563" s="28" t="s">
        <v>62</v>
      </c>
      <c r="F563" s="39"/>
      <c r="G563" s="36">
        <v>350</v>
      </c>
      <c r="H563" s="36">
        <v>350</v>
      </c>
      <c r="I563" s="36"/>
      <c r="J563" s="36"/>
      <c r="K563" s="412">
        <v>0</v>
      </c>
      <c r="L563" s="2"/>
      <c r="M563" s="1">
        <v>2</v>
      </c>
      <c r="N563" s="15">
        <f>A564</f>
        <v>44895</v>
      </c>
      <c r="O563" s="15" t="str">
        <f>IF(A566="","",A566)</f>
        <v>Luján</v>
      </c>
      <c r="P563" s="37" t="str">
        <f>A563</f>
        <v>Wed</v>
      </c>
      <c r="U563" s="38"/>
    </row>
    <row r="564" spans="1:21" ht="14.25" customHeight="1">
      <c r="A564" s="332">
        <v>44895</v>
      </c>
      <c r="B564" s="268"/>
      <c r="C564" s="42"/>
      <c r="D564" s="29" t="s">
        <v>846</v>
      </c>
      <c r="E564" s="28"/>
      <c r="F564" s="39"/>
      <c r="G564" s="342"/>
      <c r="H564" s="342"/>
      <c r="I564" s="36"/>
      <c r="J564" s="36"/>
      <c r="K564" s="412"/>
      <c r="L564" s="2"/>
      <c r="M564" s="1">
        <v>3</v>
      </c>
      <c r="N564" s="15">
        <f>A564</f>
        <v>44895</v>
      </c>
      <c r="O564" s="15" t="str">
        <f>IF(A566="","",A566)</f>
        <v>Luján</v>
      </c>
      <c r="P564" s="37" t="str">
        <f>A563</f>
        <v>Wed</v>
      </c>
      <c r="U564" s="38"/>
    </row>
    <row r="565" spans="1:21" ht="14.25" customHeight="1">
      <c r="A565" s="333">
        <v>137</v>
      </c>
      <c r="B565" s="268"/>
      <c r="C565" s="42">
        <v>0.375</v>
      </c>
      <c r="D565" s="29" t="s">
        <v>1362</v>
      </c>
      <c r="E565" s="28" t="s">
        <v>1393</v>
      </c>
      <c r="F565" s="329" t="s">
        <v>1396</v>
      </c>
      <c r="G565" s="36" t="s">
        <v>1395</v>
      </c>
      <c r="H565" s="36" t="s">
        <v>1691</v>
      </c>
      <c r="I565" s="36"/>
      <c r="J565" s="36"/>
      <c r="K565" s="412">
        <v>0</v>
      </c>
      <c r="L565" s="2"/>
      <c r="M565" s="1">
        <v>4</v>
      </c>
      <c r="N565" s="15">
        <f>A564</f>
        <v>44895</v>
      </c>
      <c r="O565" s="15" t="str">
        <f>IF(A566="","",A566)</f>
        <v>Luján</v>
      </c>
      <c r="P565" s="37" t="str">
        <f>A563</f>
        <v>Wed</v>
      </c>
      <c r="U565" s="38"/>
    </row>
    <row r="566" spans="1:21" ht="14.25" customHeight="1">
      <c r="A566" s="334" t="s">
        <v>64</v>
      </c>
      <c r="B566" s="268"/>
      <c r="C566" s="43"/>
      <c r="D566" s="29" t="s">
        <v>1415</v>
      </c>
      <c r="E566" s="28"/>
      <c r="F566" s="41"/>
      <c r="G566" s="342"/>
      <c r="H566" s="342"/>
      <c r="I566" s="36"/>
      <c r="J566" s="36"/>
      <c r="K566" s="412"/>
      <c r="L566" s="2"/>
      <c r="M566" s="1">
        <v>5</v>
      </c>
      <c r="N566" s="15">
        <f>A564</f>
        <v>44895</v>
      </c>
      <c r="O566" s="15" t="str">
        <f>IF(A566="","",A566)</f>
        <v>Luján</v>
      </c>
      <c r="P566" s="37" t="str">
        <f>A563</f>
        <v>Wed</v>
      </c>
      <c r="U566" s="38"/>
    </row>
    <row r="567" spans="1:21" ht="14.25" customHeight="1">
      <c r="A567" s="335" t="s">
        <v>1068</v>
      </c>
      <c r="B567" s="268"/>
      <c r="C567" s="42">
        <v>0.34722222222222227</v>
      </c>
      <c r="D567" s="29" t="s">
        <v>1662</v>
      </c>
      <c r="E567" s="28" t="s">
        <v>1665</v>
      </c>
      <c r="F567" s="28" t="s">
        <v>1501</v>
      </c>
      <c r="G567" s="36"/>
      <c r="H567" s="36"/>
      <c r="I567" s="36"/>
      <c r="J567" s="36"/>
      <c r="K567" s="412">
        <v>0</v>
      </c>
      <c r="L567" s="2"/>
      <c r="M567" s="1">
        <v>6</v>
      </c>
      <c r="N567" s="15">
        <f>A564</f>
        <v>44895</v>
      </c>
      <c r="O567" s="15" t="str">
        <f>IF(A566="","",A566)</f>
        <v>Luján</v>
      </c>
      <c r="P567" s="37" t="str">
        <f>A563</f>
        <v>Wed</v>
      </c>
      <c r="U567" s="38"/>
    </row>
    <row r="568" spans="1:21" ht="14.25" customHeight="1">
      <c r="A568" s="335" t="s">
        <v>1692</v>
      </c>
      <c r="B568" s="268"/>
      <c r="C568" s="42"/>
      <c r="D568" s="29" t="s">
        <v>1663</v>
      </c>
      <c r="E568" s="28"/>
      <c r="F568" s="28" t="s">
        <v>1667</v>
      </c>
      <c r="G568" s="36">
        <v>350</v>
      </c>
      <c r="H568" s="36"/>
      <c r="I568" s="36">
        <v>350</v>
      </c>
      <c r="J568" s="36"/>
      <c r="K568" s="412">
        <v>0</v>
      </c>
      <c r="L568" s="2"/>
      <c r="M568" s="1">
        <v>7</v>
      </c>
      <c r="N568" s="15">
        <f>A564</f>
        <v>44895</v>
      </c>
      <c r="O568" s="15" t="str">
        <f>IF(A566="","",A566)</f>
        <v>Luján</v>
      </c>
      <c r="P568" s="37" t="str">
        <f>A563</f>
        <v>Wed</v>
      </c>
      <c r="U568" s="38"/>
    </row>
    <row r="569" spans="1:21" ht="14.25" customHeight="1">
      <c r="A569" s="335" t="s">
        <v>1693</v>
      </c>
      <c r="B569" s="268"/>
      <c r="C569" s="42"/>
      <c r="D569" s="29" t="s">
        <v>1664</v>
      </c>
      <c r="E569" s="28"/>
      <c r="F569" s="28" t="s">
        <v>1666</v>
      </c>
      <c r="G569" s="36">
        <v>175</v>
      </c>
      <c r="H569" s="36"/>
      <c r="I569" s="36">
        <v>175</v>
      </c>
      <c r="J569" s="36"/>
      <c r="K569" s="412">
        <v>0</v>
      </c>
      <c r="L569" s="2"/>
      <c r="M569" s="1">
        <v>8</v>
      </c>
      <c r="N569" s="15">
        <f>A564</f>
        <v>44895</v>
      </c>
      <c r="O569" s="15" t="str">
        <f>IF(A566="","",A566)</f>
        <v>Luján</v>
      </c>
      <c r="P569" s="37" t="str">
        <f>A563</f>
        <v>Wed</v>
      </c>
      <c r="U569" s="38"/>
    </row>
    <row r="570" spans="1:21" ht="14.25" customHeight="1">
      <c r="A570" s="335" t="s">
        <v>1029</v>
      </c>
      <c r="B570" s="268"/>
      <c r="C570" s="42"/>
      <c r="D570" s="29"/>
      <c r="E570" s="28"/>
      <c r="F570" s="39"/>
      <c r="G570" s="36"/>
      <c r="H570" s="36"/>
      <c r="I570" s="36"/>
      <c r="J570" s="36"/>
      <c r="K570" s="412"/>
      <c r="L570" s="2"/>
      <c r="M570" s="1">
        <v>9</v>
      </c>
      <c r="N570" s="15">
        <f>A564</f>
        <v>44895</v>
      </c>
      <c r="O570" s="15" t="str">
        <f>IF(A566="","",A566)</f>
        <v>Luján</v>
      </c>
      <c r="P570" s="37" t="str">
        <f>A563</f>
        <v>Wed</v>
      </c>
      <c r="U570" s="38"/>
    </row>
    <row r="571" spans="1:21" ht="14.25" customHeight="1" thickBot="1">
      <c r="A571" s="336" t="s">
        <v>1675</v>
      </c>
      <c r="B571" s="277"/>
      <c r="C571" s="284" t="s">
        <v>1684</v>
      </c>
      <c r="D571" s="259"/>
      <c r="E571" s="260"/>
      <c r="F571" s="46"/>
      <c r="G571" s="261"/>
      <c r="H571" s="261"/>
      <c r="I571" s="261"/>
      <c r="J571" s="261"/>
      <c r="K571" s="413"/>
      <c r="L571" s="3"/>
      <c r="M571" s="1">
        <v>10</v>
      </c>
      <c r="N571" s="15">
        <f>A564</f>
        <v>44895</v>
      </c>
      <c r="O571" s="15" t="str">
        <f>IF(A566="","",A566)</f>
        <v>Luján</v>
      </c>
      <c r="P571" s="37" t="str">
        <f>A563</f>
        <v>Wed</v>
      </c>
      <c r="U571" s="38"/>
    </row>
    <row r="572" spans="1:21" s="239" customFormat="1" ht="14.25" customHeight="1">
      <c r="A572" s="330"/>
      <c r="B572" s="234"/>
      <c r="C572" s="262"/>
      <c r="D572" s="232"/>
      <c r="E572" s="41"/>
      <c r="F572" s="41"/>
      <c r="G572" s="263"/>
      <c r="H572" s="263"/>
      <c r="I572" s="263"/>
      <c r="J572" s="263"/>
      <c r="K572" s="411"/>
      <c r="L572" s="235"/>
      <c r="M572" s="236"/>
      <c r="N572" s="237"/>
      <c r="O572" s="237"/>
      <c r="P572" s="238"/>
      <c r="U572" s="240"/>
    </row>
    <row r="573" spans="1:21" ht="14.25" customHeight="1">
      <c r="A573" s="331" t="s">
        <v>944</v>
      </c>
      <c r="B573" s="268">
        <v>8</v>
      </c>
      <c r="C573" s="42">
        <v>0.3576388888888889</v>
      </c>
      <c r="D573" s="12" t="s">
        <v>1263</v>
      </c>
      <c r="E573" s="28" t="s">
        <v>1255</v>
      </c>
      <c r="F573" s="329" t="s">
        <v>1241</v>
      </c>
      <c r="G573" s="36">
        <v>1890</v>
      </c>
      <c r="H573" s="36"/>
      <c r="I573" s="36">
        <v>450</v>
      </c>
      <c r="J573" s="36">
        <v>421600</v>
      </c>
      <c r="K573" s="412">
        <v>0</v>
      </c>
      <c r="L573" s="2"/>
      <c r="M573" s="1">
        <v>2</v>
      </c>
      <c r="N573" s="15">
        <f>A574</f>
        <v>44896</v>
      </c>
      <c r="O573" s="15" t="str">
        <f>IF(A576="","",A576)</f>
        <v>Deluxe Icon</v>
      </c>
      <c r="P573" s="37" t="str">
        <f>A573</f>
        <v>Thu</v>
      </c>
      <c r="U573" s="38"/>
    </row>
    <row r="574" spans="1:21" ht="14.25" customHeight="1">
      <c r="A574" s="332">
        <v>44896</v>
      </c>
      <c r="B574" s="268"/>
      <c r="C574" s="42"/>
      <c r="D574" s="12" t="s">
        <v>1696</v>
      </c>
      <c r="E574" s="39"/>
      <c r="F574" s="329" t="s">
        <v>1264</v>
      </c>
      <c r="G574" s="36"/>
      <c r="H574" s="36"/>
      <c r="I574" s="36"/>
      <c r="J574" s="36"/>
      <c r="K574" s="412"/>
      <c r="L574" s="2"/>
      <c r="M574" s="1">
        <v>3</v>
      </c>
      <c r="N574" s="15">
        <f>A574</f>
        <v>44896</v>
      </c>
      <c r="O574" s="15" t="str">
        <f>IF(A576="","",A576)</f>
        <v>Deluxe Icon</v>
      </c>
      <c r="P574" s="37" t="str">
        <f>A573</f>
        <v>Thu</v>
      </c>
      <c r="U574" s="38"/>
    </row>
    <row r="575" spans="1:21" ht="14.25" customHeight="1">
      <c r="A575" s="333">
        <v>138</v>
      </c>
      <c r="B575" s="268"/>
      <c r="C575" s="42"/>
      <c r="D575" s="29" t="s">
        <v>1697</v>
      </c>
      <c r="E575" s="28"/>
      <c r="F575" s="28" t="s">
        <v>1695</v>
      </c>
      <c r="G575" s="36"/>
      <c r="H575" s="342"/>
      <c r="I575" s="36"/>
      <c r="J575" s="36"/>
      <c r="K575" s="412"/>
      <c r="L575" s="2"/>
      <c r="M575" s="1">
        <v>4</v>
      </c>
      <c r="N575" s="15">
        <f>A574</f>
        <v>44896</v>
      </c>
      <c r="O575" s="15" t="str">
        <f>IF(A576="","",A576)</f>
        <v>Deluxe Icon</v>
      </c>
      <c r="P575" s="37" t="str">
        <f>A573</f>
        <v>Thu</v>
      </c>
      <c r="U575" s="38"/>
    </row>
    <row r="576" spans="1:21" ht="14.25" customHeight="1">
      <c r="A576" s="334" t="s">
        <v>844</v>
      </c>
      <c r="B576" s="268"/>
      <c r="C576" s="43"/>
      <c r="D576" s="29" t="s">
        <v>846</v>
      </c>
      <c r="E576" s="39"/>
      <c r="F576" s="39"/>
      <c r="G576" s="342"/>
      <c r="H576" s="342"/>
      <c r="I576" s="36"/>
      <c r="J576" s="36"/>
      <c r="K576" s="412"/>
      <c r="L576" s="2"/>
      <c r="M576" s="1">
        <v>5</v>
      </c>
      <c r="N576" s="15">
        <f>A574</f>
        <v>44896</v>
      </c>
      <c r="O576" s="15" t="str">
        <f>IF(A576="","",A576)</f>
        <v>Deluxe Icon</v>
      </c>
      <c r="P576" s="37" t="str">
        <f>A573</f>
        <v>Thu</v>
      </c>
      <c r="U576" s="38"/>
    </row>
    <row r="577" spans="1:21" ht="14.25" customHeight="1">
      <c r="A577" s="335" t="s">
        <v>1707</v>
      </c>
      <c r="B577" s="268"/>
      <c r="C577" s="42"/>
      <c r="D577" s="29" t="s">
        <v>846</v>
      </c>
      <c r="E577" s="28"/>
      <c r="F577" s="39"/>
      <c r="G577" s="36"/>
      <c r="H577" s="36"/>
      <c r="I577" s="36"/>
      <c r="J577" s="36"/>
      <c r="K577" s="412"/>
      <c r="L577" s="2"/>
      <c r="M577" s="1">
        <v>6</v>
      </c>
      <c r="N577" s="15">
        <f>A574</f>
        <v>44896</v>
      </c>
      <c r="O577" s="15" t="str">
        <f>IF(A576="","",A576)</f>
        <v>Deluxe Icon</v>
      </c>
      <c r="P577" s="37" t="str">
        <f>A573</f>
        <v>Thu</v>
      </c>
      <c r="U577" s="38"/>
    </row>
    <row r="578" spans="1:21" ht="14.25" customHeight="1">
      <c r="A578" s="335" t="s">
        <v>1276</v>
      </c>
      <c r="B578" s="268"/>
      <c r="C578" s="42"/>
      <c r="D578" s="29" t="s">
        <v>846</v>
      </c>
      <c r="E578" s="28"/>
      <c r="F578" s="39"/>
      <c r="G578" s="36"/>
      <c r="H578" s="36"/>
      <c r="I578" s="36"/>
      <c r="J578" s="36"/>
      <c r="K578" s="412"/>
      <c r="L578" s="2"/>
      <c r="M578" s="1">
        <v>7</v>
      </c>
      <c r="N578" s="15">
        <f>A574</f>
        <v>44896</v>
      </c>
      <c r="O578" s="15" t="str">
        <f>IF(A576="","",A576)</f>
        <v>Deluxe Icon</v>
      </c>
      <c r="P578" s="37" t="str">
        <f>A573</f>
        <v>Thu</v>
      </c>
      <c r="U578" s="38"/>
    </row>
    <row r="579" spans="1:21" ht="14.25" customHeight="1">
      <c r="A579" s="335" t="s">
        <v>1708</v>
      </c>
      <c r="B579" s="268"/>
      <c r="C579" s="42"/>
      <c r="D579" s="29" t="s">
        <v>849</v>
      </c>
      <c r="E579" s="28"/>
      <c r="F579" s="39"/>
      <c r="G579" s="36"/>
      <c r="H579" s="36"/>
      <c r="I579" s="36"/>
      <c r="J579" s="36"/>
      <c r="K579" s="412"/>
      <c r="L579" s="2"/>
      <c r="M579" s="1">
        <v>8</v>
      </c>
      <c r="N579" s="15">
        <f>A574</f>
        <v>44896</v>
      </c>
      <c r="O579" s="15" t="str">
        <f>IF(A576="","",A576)</f>
        <v>Deluxe Icon</v>
      </c>
      <c r="P579" s="37" t="str">
        <f>A573</f>
        <v>Thu</v>
      </c>
      <c r="U579" s="38"/>
    </row>
    <row r="580" spans="1:21" ht="14.25" customHeight="1">
      <c r="A580" s="337"/>
      <c r="B580" s="268"/>
      <c r="C580" s="42"/>
      <c r="D580" s="29"/>
      <c r="E580" s="28"/>
      <c r="F580" s="39"/>
      <c r="G580" s="36"/>
      <c r="H580" s="36"/>
      <c r="I580" s="36"/>
      <c r="J580" s="36"/>
      <c r="K580" s="412"/>
      <c r="L580" s="2"/>
      <c r="M580" s="1">
        <v>9</v>
      </c>
      <c r="N580" s="15">
        <f>A574</f>
        <v>44896</v>
      </c>
      <c r="O580" s="15" t="str">
        <f>IF(A576="","",A576)</f>
        <v>Deluxe Icon</v>
      </c>
      <c r="P580" s="37" t="str">
        <f>A573</f>
        <v>Thu</v>
      </c>
      <c r="U580" s="38"/>
    </row>
    <row r="581" spans="1:21" ht="14.25" customHeight="1" thickBot="1">
      <c r="A581" s="336" t="s">
        <v>1705</v>
      </c>
      <c r="B581" s="277"/>
      <c r="C581" s="284" t="s">
        <v>1694</v>
      </c>
      <c r="D581" s="259"/>
      <c r="E581" s="260"/>
      <c r="F581" s="46"/>
      <c r="G581" s="261"/>
      <c r="H581" s="261"/>
      <c r="I581" s="261"/>
      <c r="J581" s="261"/>
      <c r="K581" s="413"/>
      <c r="L581" s="3"/>
      <c r="M581" s="1">
        <v>10</v>
      </c>
      <c r="N581" s="15">
        <f>A574</f>
        <v>44896</v>
      </c>
      <c r="O581" s="15" t="str">
        <f>IF(A576="","",A576)</f>
        <v>Deluxe Icon</v>
      </c>
      <c r="P581" s="37" t="str">
        <f>A573</f>
        <v>Thu</v>
      </c>
      <c r="U581" s="38"/>
    </row>
    <row r="582" spans="1:21" s="239" customFormat="1" ht="14.25" customHeight="1">
      <c r="A582" s="330"/>
      <c r="B582" s="234"/>
      <c r="C582" s="262"/>
      <c r="D582" s="232"/>
      <c r="E582" s="41"/>
      <c r="F582" s="41"/>
      <c r="G582" s="263"/>
      <c r="H582" s="263"/>
      <c r="I582" s="263"/>
      <c r="J582" s="263"/>
      <c r="K582" s="411"/>
      <c r="L582" s="235"/>
      <c r="M582" s="236"/>
      <c r="N582" s="237"/>
      <c r="O582" s="237"/>
      <c r="P582" s="238"/>
      <c r="U582" s="240"/>
    </row>
    <row r="583" spans="1:21" ht="14.25" customHeight="1">
      <c r="A583" s="331" t="s">
        <v>944</v>
      </c>
      <c r="B583" s="268">
        <v>6</v>
      </c>
      <c r="C583" s="42">
        <v>0.38541666666666669</v>
      </c>
      <c r="D583" s="29" t="s">
        <v>1362</v>
      </c>
      <c r="E583" s="28" t="s">
        <v>1393</v>
      </c>
      <c r="F583" s="329" t="s">
        <v>1396</v>
      </c>
      <c r="G583" s="36" t="s">
        <v>1395</v>
      </c>
      <c r="H583" s="36" t="s">
        <v>1691</v>
      </c>
      <c r="I583" s="36"/>
      <c r="J583" s="36"/>
      <c r="K583" s="412">
        <v>0</v>
      </c>
      <c r="L583" s="2"/>
      <c r="M583" s="1">
        <v>2</v>
      </c>
      <c r="N583" s="15">
        <f>A584</f>
        <v>44896</v>
      </c>
      <c r="O583" s="15" t="str">
        <f>IF(A586="","",A586)</f>
        <v>Uco</v>
      </c>
      <c r="P583" s="37" t="str">
        <f>A583</f>
        <v>Thu</v>
      </c>
      <c r="U583" s="38"/>
    </row>
    <row r="584" spans="1:21" ht="14.25" customHeight="1">
      <c r="A584" s="332">
        <v>44896</v>
      </c>
      <c r="B584" s="268"/>
      <c r="C584" s="42"/>
      <c r="D584" s="29" t="s">
        <v>1415</v>
      </c>
      <c r="E584" s="28"/>
      <c r="F584" s="41"/>
      <c r="G584" s="342"/>
      <c r="H584" s="342"/>
      <c r="I584" s="36"/>
      <c r="J584" s="36"/>
      <c r="K584" s="412"/>
      <c r="L584" s="2"/>
      <c r="M584" s="1">
        <v>3</v>
      </c>
      <c r="N584" s="15">
        <f>A584</f>
        <v>44896</v>
      </c>
      <c r="O584" s="15" t="str">
        <f>IF(A586="","",A586)</f>
        <v>Uco</v>
      </c>
      <c r="P584" s="37" t="str">
        <f>A583</f>
        <v>Thu</v>
      </c>
      <c r="U584" s="38"/>
    </row>
    <row r="585" spans="1:21" ht="14.25" customHeight="1">
      <c r="A585" s="333">
        <v>139</v>
      </c>
      <c r="B585" s="268"/>
      <c r="C585" s="42">
        <v>0.35416666666666669</v>
      </c>
      <c r="D585" s="29" t="s">
        <v>1677</v>
      </c>
      <c r="E585" s="28" t="s">
        <v>1679</v>
      </c>
      <c r="F585" s="329" t="s">
        <v>1680</v>
      </c>
      <c r="G585" s="36">
        <v>370</v>
      </c>
      <c r="H585" s="342"/>
      <c r="I585" s="36">
        <v>370</v>
      </c>
      <c r="J585" s="36"/>
      <c r="K585" s="412">
        <v>0</v>
      </c>
      <c r="L585" s="2"/>
      <c r="M585" s="1">
        <v>4</v>
      </c>
      <c r="N585" s="15">
        <f>A584</f>
        <v>44896</v>
      </c>
      <c r="O585" s="15" t="str">
        <f>IF(A586="","",A586)</f>
        <v>Uco</v>
      </c>
      <c r="P585" s="37" t="str">
        <f>A583</f>
        <v>Thu</v>
      </c>
      <c r="U585" s="38"/>
    </row>
    <row r="586" spans="1:21" ht="14.25" customHeight="1">
      <c r="A586" s="334" t="s">
        <v>848</v>
      </c>
      <c r="B586" s="268"/>
      <c r="C586" s="43"/>
      <c r="D586" s="29" t="s">
        <v>1678</v>
      </c>
      <c r="E586" s="343" t="s">
        <v>1701</v>
      </c>
      <c r="F586" s="28" t="s">
        <v>1681</v>
      </c>
      <c r="G586" s="342"/>
      <c r="H586" s="342"/>
      <c r="I586" s="36"/>
      <c r="J586" s="36"/>
      <c r="K586" s="412"/>
      <c r="L586" s="2"/>
      <c r="M586" s="1">
        <v>5</v>
      </c>
      <c r="N586" s="15">
        <f>A584</f>
        <v>44896</v>
      </c>
      <c r="O586" s="15" t="str">
        <f>IF(A586="","",A586)</f>
        <v>Uco</v>
      </c>
      <c r="P586" s="37" t="str">
        <f>A583</f>
        <v>Thu</v>
      </c>
      <c r="U586" s="38"/>
    </row>
    <row r="587" spans="1:21" ht="14.25" customHeight="1">
      <c r="A587" s="335" t="s">
        <v>1548</v>
      </c>
      <c r="B587" s="268"/>
      <c r="C587" s="42">
        <v>0.3611111111111111</v>
      </c>
      <c r="D587" s="29" t="s">
        <v>1685</v>
      </c>
      <c r="E587" s="28" t="s">
        <v>1686</v>
      </c>
      <c r="F587" s="28" t="s">
        <v>1747</v>
      </c>
      <c r="G587" s="36">
        <v>370</v>
      </c>
      <c r="H587" s="36"/>
      <c r="I587" s="36">
        <v>370</v>
      </c>
      <c r="J587" s="36"/>
      <c r="K587" s="412">
        <v>0</v>
      </c>
      <c r="L587" s="2"/>
      <c r="M587" s="1">
        <v>6</v>
      </c>
      <c r="N587" s="15">
        <f>A584</f>
        <v>44896</v>
      </c>
      <c r="O587" s="15" t="str">
        <f>IF(A586="","",A586)</f>
        <v>Uco</v>
      </c>
      <c r="P587" s="37" t="str">
        <f>A583</f>
        <v>Thu</v>
      </c>
      <c r="U587" s="38"/>
    </row>
    <row r="588" spans="1:21" ht="14.25" customHeight="1">
      <c r="A588" s="335" t="s">
        <v>1709</v>
      </c>
      <c r="B588" s="268"/>
      <c r="C588" s="42"/>
      <c r="D588" s="29" t="s">
        <v>1688</v>
      </c>
      <c r="E588" s="28"/>
      <c r="F588" s="329" t="s">
        <v>1687</v>
      </c>
      <c r="G588" s="36"/>
      <c r="H588" s="36"/>
      <c r="I588" s="36"/>
      <c r="J588" s="36"/>
      <c r="K588" s="412"/>
      <c r="L588" s="2"/>
      <c r="M588" s="1">
        <v>7</v>
      </c>
      <c r="N588" s="15">
        <f>A584</f>
        <v>44896</v>
      </c>
      <c r="O588" s="15" t="str">
        <f>IF(A586="","",A586)</f>
        <v>Uco</v>
      </c>
      <c r="P588" s="37" t="str">
        <f>A583</f>
        <v>Thu</v>
      </c>
      <c r="U588" s="38"/>
    </row>
    <row r="589" spans="1:21" ht="14.25" customHeight="1">
      <c r="A589" s="335" t="s">
        <v>1710</v>
      </c>
      <c r="B589" s="268"/>
      <c r="C589" s="42"/>
      <c r="D589" s="29"/>
      <c r="E589" s="28"/>
      <c r="F589" s="418" t="s">
        <v>1735</v>
      </c>
      <c r="G589" s="36"/>
      <c r="H589" s="36"/>
      <c r="I589" s="36"/>
      <c r="J589" s="36"/>
      <c r="K589" s="412"/>
      <c r="L589" s="2"/>
      <c r="M589" s="1">
        <v>8</v>
      </c>
      <c r="N589" s="15">
        <f>A584</f>
        <v>44896</v>
      </c>
      <c r="O589" s="15" t="str">
        <f>IF(A586="","",A586)</f>
        <v>Uco</v>
      </c>
      <c r="P589" s="37" t="str">
        <f>A583</f>
        <v>Thu</v>
      </c>
      <c r="U589" s="38"/>
    </row>
    <row r="590" spans="1:21" ht="14.25" customHeight="1">
      <c r="A590" s="337"/>
      <c r="B590" s="268"/>
      <c r="C590" s="42"/>
      <c r="D590" s="29"/>
      <c r="E590" s="28"/>
      <c r="F590" s="39"/>
      <c r="G590" s="36"/>
      <c r="H590" s="36"/>
      <c r="I590" s="36"/>
      <c r="J590" s="36"/>
      <c r="K590" s="412"/>
      <c r="L590" s="2"/>
      <c r="M590" s="1">
        <v>9</v>
      </c>
      <c r="N590" s="15">
        <f>A584</f>
        <v>44896</v>
      </c>
      <c r="O590" s="15" t="str">
        <f>IF(A586="","",A586)</f>
        <v>Uco</v>
      </c>
      <c r="P590" s="37" t="str">
        <f>A583</f>
        <v>Thu</v>
      </c>
      <c r="U590" s="38"/>
    </row>
    <row r="591" spans="1:21" ht="14.25" customHeight="1" thickBot="1">
      <c r="A591" s="336" t="s">
        <v>1702</v>
      </c>
      <c r="B591" s="277"/>
      <c r="C591" s="284" t="s">
        <v>1694</v>
      </c>
      <c r="D591" s="259"/>
      <c r="E591" s="260"/>
      <c r="F591" s="46"/>
      <c r="G591" s="261"/>
      <c r="H591" s="261"/>
      <c r="I591" s="261"/>
      <c r="J591" s="261"/>
      <c r="K591" s="413"/>
      <c r="L591" s="3"/>
      <c r="M591" s="1">
        <v>10</v>
      </c>
      <c r="N591" s="15">
        <f>A584</f>
        <v>44896</v>
      </c>
      <c r="O591" s="15" t="str">
        <f>IF(A586="","",A586)</f>
        <v>Uco</v>
      </c>
      <c r="P591" s="37" t="str">
        <f>A583</f>
        <v>Thu</v>
      </c>
      <c r="U591" s="38"/>
    </row>
    <row r="592" spans="1:21" s="239" customFormat="1" ht="14.25" customHeight="1">
      <c r="A592" s="330"/>
      <c r="B592" s="234"/>
      <c r="C592" s="262"/>
      <c r="D592" s="232"/>
      <c r="E592" s="41"/>
      <c r="F592" s="41"/>
      <c r="G592" s="263"/>
      <c r="H592" s="263"/>
      <c r="I592" s="263"/>
      <c r="J592" s="263"/>
      <c r="K592" s="411"/>
      <c r="L592" s="235"/>
      <c r="M592" s="236"/>
      <c r="N592" s="237"/>
      <c r="O592" s="237"/>
      <c r="P592" s="238"/>
      <c r="U592" s="240"/>
    </row>
    <row r="593" spans="1:21" ht="14.25" customHeight="1">
      <c r="A593" s="331" t="s">
        <v>945</v>
      </c>
      <c r="B593" s="268">
        <v>2</v>
      </c>
      <c r="C593" s="42">
        <v>0.36458333333333331</v>
      </c>
      <c r="D593" s="29" t="s">
        <v>1670</v>
      </c>
      <c r="E593" s="28" t="s">
        <v>1665</v>
      </c>
      <c r="F593" s="28" t="s">
        <v>1501</v>
      </c>
      <c r="G593" s="36">
        <v>330</v>
      </c>
      <c r="H593" s="36"/>
      <c r="I593" s="36">
        <v>330</v>
      </c>
      <c r="J593" s="36"/>
      <c r="K593" s="412">
        <v>0</v>
      </c>
      <c r="L593" s="2"/>
      <c r="M593" s="1">
        <v>2</v>
      </c>
      <c r="N593" s="15">
        <f>A594</f>
        <v>44897</v>
      </c>
      <c r="O593" s="15" t="str">
        <f>IF(A596="","",A596)</f>
        <v>Uco</v>
      </c>
      <c r="P593" s="37" t="str">
        <f>A593</f>
        <v>Fri</v>
      </c>
      <c r="U593" s="38"/>
    </row>
    <row r="594" spans="1:21" ht="14.25" customHeight="1">
      <c r="A594" s="332">
        <v>44897</v>
      </c>
      <c r="B594" s="268"/>
      <c r="C594" s="42"/>
      <c r="D594" s="29" t="s">
        <v>1663</v>
      </c>
      <c r="E594" s="39"/>
      <c r="F594" s="28"/>
      <c r="G594" s="36"/>
      <c r="H594" s="36"/>
      <c r="I594" s="36"/>
      <c r="J594" s="36"/>
      <c r="K594" s="412"/>
      <c r="L594" s="2"/>
      <c r="M594" s="1">
        <v>3</v>
      </c>
      <c r="N594" s="15">
        <f>A594</f>
        <v>44897</v>
      </c>
      <c r="O594" s="15" t="str">
        <f>IF(A596="","",A596)</f>
        <v>Uco</v>
      </c>
      <c r="P594" s="37" t="str">
        <f>A593</f>
        <v>Fri</v>
      </c>
      <c r="U594" s="38"/>
    </row>
    <row r="595" spans="1:21" ht="14.25" customHeight="1">
      <c r="A595" s="333">
        <v>140</v>
      </c>
      <c r="B595" s="268"/>
      <c r="C595" s="42"/>
      <c r="D595" s="29"/>
      <c r="E595" s="28"/>
      <c r="F595" s="28"/>
      <c r="G595" s="36"/>
      <c r="H595" s="342"/>
      <c r="I595" s="36"/>
      <c r="J595" s="36"/>
      <c r="K595" s="412"/>
      <c r="L595" s="2"/>
      <c r="M595" s="1">
        <v>4</v>
      </c>
      <c r="N595" s="15">
        <f>A594</f>
        <v>44897</v>
      </c>
      <c r="O595" s="15" t="str">
        <f>IF(A596="","",A596)</f>
        <v>Uco</v>
      </c>
      <c r="P595" s="37" t="str">
        <f>A593</f>
        <v>Fri</v>
      </c>
      <c r="U595" s="38"/>
    </row>
    <row r="596" spans="1:21" ht="14.25" customHeight="1">
      <c r="A596" s="334" t="s">
        <v>848</v>
      </c>
      <c r="B596" s="268"/>
      <c r="C596" s="43"/>
      <c r="D596" s="40"/>
      <c r="E596" s="39"/>
      <c r="F596" s="39"/>
      <c r="G596" s="342"/>
      <c r="H596" s="342"/>
      <c r="I596" s="36"/>
      <c r="J596" s="36"/>
      <c r="K596" s="412"/>
      <c r="L596" s="2"/>
      <c r="M596" s="1">
        <v>5</v>
      </c>
      <c r="N596" s="15">
        <f>A594</f>
        <v>44897</v>
      </c>
      <c r="O596" s="15" t="str">
        <f>IF(A596="","",A596)</f>
        <v>Uco</v>
      </c>
      <c r="P596" s="37" t="str">
        <f>A593</f>
        <v>Fri</v>
      </c>
      <c r="U596" s="38"/>
    </row>
    <row r="597" spans="1:21" ht="14.25" customHeight="1">
      <c r="A597" s="335" t="s">
        <v>1731</v>
      </c>
      <c r="B597" s="268"/>
      <c r="C597" s="42"/>
      <c r="D597" s="29"/>
      <c r="E597" s="28"/>
      <c r="F597" s="39"/>
      <c r="G597" s="36"/>
      <c r="H597" s="36"/>
      <c r="I597" s="36"/>
      <c r="J597" s="36"/>
      <c r="K597" s="412"/>
      <c r="L597" s="2"/>
      <c r="M597" s="1">
        <v>6</v>
      </c>
      <c r="N597" s="15">
        <f>A594</f>
        <v>44897</v>
      </c>
      <c r="O597" s="15" t="str">
        <f>IF(A596="","",A596)</f>
        <v>Uco</v>
      </c>
      <c r="P597" s="37" t="str">
        <f>A593</f>
        <v>Fri</v>
      </c>
      <c r="U597" s="38"/>
    </row>
    <row r="598" spans="1:21" ht="14.25" customHeight="1">
      <c r="A598" s="335" t="s">
        <v>998</v>
      </c>
      <c r="B598" s="268"/>
      <c r="C598" s="42"/>
      <c r="D598" s="29"/>
      <c r="E598" s="28"/>
      <c r="F598" s="39"/>
      <c r="G598" s="36"/>
      <c r="H598" s="36"/>
      <c r="I598" s="36"/>
      <c r="J598" s="36"/>
      <c r="K598" s="412"/>
      <c r="L598" s="2"/>
      <c r="M598" s="1">
        <v>7</v>
      </c>
      <c r="N598" s="15">
        <f>A594</f>
        <v>44897</v>
      </c>
      <c r="O598" s="15" t="str">
        <f>IF(A596="","",A596)</f>
        <v>Uco</v>
      </c>
      <c r="P598" s="37" t="str">
        <f>A593</f>
        <v>Fri</v>
      </c>
      <c r="U598" s="38"/>
    </row>
    <row r="599" spans="1:21" ht="14.25" customHeight="1">
      <c r="A599" s="335" t="s">
        <v>1065</v>
      </c>
      <c r="B599" s="268"/>
      <c r="C599" s="42"/>
      <c r="D599" s="29"/>
      <c r="E599" s="28"/>
      <c r="F599" s="39"/>
      <c r="G599" s="36"/>
      <c r="H599" s="36"/>
      <c r="I599" s="36"/>
      <c r="J599" s="36"/>
      <c r="K599" s="412"/>
      <c r="L599" s="2"/>
      <c r="M599" s="1">
        <v>8</v>
      </c>
      <c r="N599" s="15">
        <f>A594</f>
        <v>44897</v>
      </c>
      <c r="O599" s="15" t="str">
        <f>IF(A596="","",A596)</f>
        <v>Uco</v>
      </c>
      <c r="P599" s="37" t="str">
        <f>A593</f>
        <v>Fri</v>
      </c>
      <c r="U599" s="38"/>
    </row>
    <row r="600" spans="1:21" ht="14.25" customHeight="1">
      <c r="A600" s="337"/>
      <c r="B600" s="268"/>
      <c r="C600" s="42"/>
      <c r="D600" s="29"/>
      <c r="E600" s="28"/>
      <c r="F600" s="39"/>
      <c r="G600" s="36"/>
      <c r="H600" s="36"/>
      <c r="I600" s="36"/>
      <c r="J600" s="36"/>
      <c r="K600" s="412"/>
      <c r="L600" s="2"/>
      <c r="M600" s="1">
        <v>9</v>
      </c>
      <c r="N600" s="15">
        <f>A594</f>
        <v>44897</v>
      </c>
      <c r="O600" s="15" t="str">
        <f>IF(A596="","",A596)</f>
        <v>Uco</v>
      </c>
      <c r="P600" s="37" t="str">
        <f>A593</f>
        <v>Fri</v>
      </c>
      <c r="U600" s="38"/>
    </row>
    <row r="601" spans="1:21" ht="14.25" customHeight="1" thickBot="1">
      <c r="A601" s="336" t="s">
        <v>1718</v>
      </c>
      <c r="B601" s="277"/>
      <c r="C601" s="284" t="s">
        <v>1106</v>
      </c>
      <c r="D601" s="259"/>
      <c r="E601" s="260"/>
      <c r="F601" s="46"/>
      <c r="G601" s="261"/>
      <c r="H601" s="261"/>
      <c r="I601" s="261"/>
      <c r="J601" s="261"/>
      <c r="K601" s="413"/>
      <c r="L601" s="3"/>
      <c r="M601" s="1">
        <v>10</v>
      </c>
      <c r="N601" s="15">
        <f>A594</f>
        <v>44897</v>
      </c>
      <c r="O601" s="15" t="str">
        <f>IF(A596="","",A596)</f>
        <v>Uco</v>
      </c>
      <c r="P601" s="37" t="str">
        <f>A593</f>
        <v>Fri</v>
      </c>
      <c r="U601" s="38"/>
    </row>
    <row r="602" spans="1:21" s="239" customFormat="1" ht="14.25" customHeight="1">
      <c r="A602" s="330"/>
      <c r="B602" s="234"/>
      <c r="C602" s="262"/>
      <c r="D602" s="232"/>
      <c r="E602" s="329"/>
      <c r="F602" s="329"/>
      <c r="G602" s="344"/>
      <c r="H602" s="344"/>
      <c r="I602" s="263"/>
      <c r="J602" s="263"/>
      <c r="K602" s="411"/>
      <c r="L602" s="235"/>
      <c r="M602" s="236"/>
      <c r="N602" s="237"/>
      <c r="O602" s="237"/>
      <c r="P602" s="238"/>
      <c r="U602" s="240"/>
    </row>
    <row r="603" spans="1:21" ht="14.25" customHeight="1">
      <c r="A603" s="331" t="s">
        <v>947</v>
      </c>
      <c r="B603" s="268">
        <v>4</v>
      </c>
      <c r="C603" s="42">
        <v>0.36805555555555558</v>
      </c>
      <c r="D603" s="12" t="s">
        <v>956</v>
      </c>
      <c r="E603" s="28" t="s">
        <v>309</v>
      </c>
      <c r="F603" s="329"/>
      <c r="G603" s="36">
        <v>680</v>
      </c>
      <c r="H603" s="36">
        <v>680</v>
      </c>
      <c r="I603" s="36"/>
      <c r="J603" s="36"/>
      <c r="K603" s="412">
        <v>0</v>
      </c>
      <c r="L603" s="2"/>
      <c r="M603" s="1">
        <v>2</v>
      </c>
      <c r="N603" s="15">
        <f>A604</f>
        <v>44899</v>
      </c>
      <c r="O603" s="15" t="str">
        <f>IF(A606="","",A606)</f>
        <v>Uco</v>
      </c>
      <c r="P603" s="37" t="str">
        <f>A603</f>
        <v>Sun</v>
      </c>
      <c r="U603" s="38"/>
    </row>
    <row r="604" spans="1:21" ht="14.25" customHeight="1">
      <c r="A604" s="332">
        <v>44899</v>
      </c>
      <c r="B604" s="268"/>
      <c r="C604" s="42"/>
      <c r="D604" s="29" t="s">
        <v>957</v>
      </c>
      <c r="E604" s="28"/>
      <c r="F604" s="28"/>
      <c r="G604" s="36"/>
      <c r="H604" s="36"/>
      <c r="I604" s="36"/>
      <c r="J604" s="36"/>
      <c r="K604" s="412"/>
      <c r="L604" s="2"/>
      <c r="M604" s="1">
        <v>3</v>
      </c>
      <c r="N604" s="15">
        <f>A604</f>
        <v>44899</v>
      </c>
      <c r="O604" s="15" t="str">
        <f>IF(A606="","",A606)</f>
        <v>Uco</v>
      </c>
      <c r="P604" s="37" t="str">
        <f>A603</f>
        <v>Sun</v>
      </c>
      <c r="U604" s="38"/>
    </row>
    <row r="605" spans="1:21" ht="14.25" customHeight="1">
      <c r="A605" s="333">
        <v>141</v>
      </c>
      <c r="B605" s="268"/>
      <c r="C605" s="42">
        <v>0.35416666666666669</v>
      </c>
      <c r="D605" s="275" t="s">
        <v>1689</v>
      </c>
      <c r="E605" s="274" t="s">
        <v>1703</v>
      </c>
      <c r="F605" s="41"/>
      <c r="G605" s="276">
        <v>370</v>
      </c>
      <c r="H605" s="36">
        <v>370</v>
      </c>
      <c r="I605" s="36"/>
      <c r="J605" s="36"/>
      <c r="K605" s="412">
        <v>0</v>
      </c>
      <c r="L605" s="2"/>
      <c r="M605" s="1">
        <v>4</v>
      </c>
      <c r="N605" s="15">
        <f>A604</f>
        <v>44899</v>
      </c>
      <c r="O605" s="15" t="str">
        <f>IF(A606="","",A606)</f>
        <v>Uco</v>
      </c>
      <c r="P605" s="37" t="str">
        <f>A603</f>
        <v>Sun</v>
      </c>
      <c r="U605" s="38"/>
    </row>
    <row r="606" spans="1:21" ht="14.25" customHeight="1">
      <c r="A606" s="334" t="s">
        <v>848</v>
      </c>
      <c r="B606" s="268"/>
      <c r="C606" s="43"/>
      <c r="D606" s="275" t="s">
        <v>1725</v>
      </c>
      <c r="E606" s="274"/>
      <c r="F606" s="39"/>
      <c r="G606" s="342"/>
      <c r="H606" s="342"/>
      <c r="I606" s="36"/>
      <c r="J606" s="36"/>
      <c r="K606" s="412"/>
      <c r="L606" s="2"/>
      <c r="M606" s="1">
        <v>5</v>
      </c>
      <c r="N606" s="15">
        <f>A604</f>
        <v>44899</v>
      </c>
      <c r="O606" s="15" t="str">
        <f>IF(A606="","",A606)</f>
        <v>Uco</v>
      </c>
      <c r="P606" s="37" t="str">
        <f>A603</f>
        <v>Sun</v>
      </c>
      <c r="U606" s="38"/>
    </row>
    <row r="607" spans="1:21" ht="14.25" customHeight="1">
      <c r="A607" s="335" t="s">
        <v>1741</v>
      </c>
      <c r="B607" s="268"/>
      <c r="C607" s="42"/>
      <c r="D607" s="40"/>
      <c r="E607" s="39"/>
      <c r="F607" s="39"/>
      <c r="G607" s="342"/>
      <c r="H607" s="342"/>
      <c r="I607" s="36"/>
      <c r="J607" s="36"/>
      <c r="K607" s="412"/>
      <c r="L607" s="2"/>
      <c r="M607" s="1">
        <v>6</v>
      </c>
      <c r="N607" s="15">
        <f>A604</f>
        <v>44899</v>
      </c>
      <c r="O607" s="15" t="str">
        <f>IF(A606="","",A606)</f>
        <v>Uco</v>
      </c>
      <c r="P607" s="37" t="str">
        <f>A603</f>
        <v>Sun</v>
      </c>
      <c r="U607" s="38"/>
    </row>
    <row r="608" spans="1:21" ht="14.25" customHeight="1">
      <c r="A608" s="335" t="s">
        <v>998</v>
      </c>
      <c r="B608" s="268"/>
      <c r="C608" s="42"/>
      <c r="D608" s="29"/>
      <c r="E608" s="28"/>
      <c r="F608" s="28"/>
      <c r="G608" s="36"/>
      <c r="H608" s="36"/>
      <c r="I608" s="36"/>
      <c r="J608" s="36"/>
      <c r="K608" s="412"/>
      <c r="L608" s="2"/>
      <c r="M608" s="1">
        <v>7</v>
      </c>
      <c r="N608" s="15">
        <f>A604</f>
        <v>44899</v>
      </c>
      <c r="O608" s="15" t="str">
        <f>IF(A606="","",A606)</f>
        <v>Uco</v>
      </c>
      <c r="P608" s="37" t="str">
        <f>A603</f>
        <v>Sun</v>
      </c>
      <c r="U608" s="38"/>
    </row>
    <row r="609" spans="1:21" ht="14.25" customHeight="1">
      <c r="A609" s="335" t="s">
        <v>1755</v>
      </c>
      <c r="B609" s="268"/>
      <c r="C609" s="42"/>
      <c r="D609" s="29"/>
      <c r="E609" s="28"/>
      <c r="F609" s="28"/>
      <c r="G609" s="36"/>
      <c r="H609" s="36"/>
      <c r="I609" s="36"/>
      <c r="J609" s="36"/>
      <c r="K609" s="412"/>
      <c r="L609" s="2"/>
      <c r="M609" s="1">
        <v>8</v>
      </c>
      <c r="N609" s="15">
        <f>A604</f>
        <v>44899</v>
      </c>
      <c r="O609" s="15" t="str">
        <f>IF(A606="","",A606)</f>
        <v>Uco</v>
      </c>
      <c r="P609" s="37" t="str">
        <f>A603</f>
        <v>Sun</v>
      </c>
      <c r="U609" s="38"/>
    </row>
    <row r="610" spans="1:21" ht="14.25" customHeight="1">
      <c r="A610" s="337"/>
      <c r="B610" s="268"/>
      <c r="C610" s="42"/>
      <c r="D610" s="29"/>
      <c r="E610" s="28"/>
      <c r="F610" s="28"/>
      <c r="G610" s="36"/>
      <c r="H610" s="36"/>
      <c r="I610" s="36"/>
      <c r="J610" s="36"/>
      <c r="K610" s="412"/>
      <c r="L610" s="2"/>
      <c r="M610" s="1">
        <v>9</v>
      </c>
      <c r="N610" s="15">
        <f>A604</f>
        <v>44899</v>
      </c>
      <c r="O610" s="15" t="str">
        <f>IF(A606="","",A606)</f>
        <v>Uco</v>
      </c>
      <c r="P610" s="37" t="str">
        <f>A603</f>
        <v>Sun</v>
      </c>
      <c r="U610" s="38"/>
    </row>
    <row r="611" spans="1:21" ht="14.25" customHeight="1" thickBot="1">
      <c r="A611" s="336" t="s">
        <v>1739</v>
      </c>
      <c r="B611" s="277"/>
      <c r="C611" s="284" t="s">
        <v>1246</v>
      </c>
      <c r="D611" s="259"/>
      <c r="E611" s="260"/>
      <c r="F611" s="260"/>
      <c r="G611" s="261"/>
      <c r="H611" s="261"/>
      <c r="I611" s="261"/>
      <c r="J611" s="261"/>
      <c r="K611" s="413"/>
      <c r="L611" s="3"/>
      <c r="M611" s="1">
        <v>10</v>
      </c>
      <c r="N611" s="15">
        <f>A604</f>
        <v>44899</v>
      </c>
      <c r="O611" s="15" t="str">
        <f>IF(A606="","",A606)</f>
        <v>Uco</v>
      </c>
      <c r="P611" s="37" t="str">
        <f>A603</f>
        <v>Sun</v>
      </c>
      <c r="U611" s="38"/>
    </row>
    <row r="612" spans="1:21" s="239" customFormat="1" ht="14.25" customHeight="1">
      <c r="A612" s="330"/>
      <c r="B612" s="234"/>
      <c r="C612" s="262"/>
      <c r="D612" s="232"/>
      <c r="E612" s="329"/>
      <c r="F612" s="329"/>
      <c r="G612" s="344"/>
      <c r="H612" s="344"/>
      <c r="I612" s="263"/>
      <c r="J612" s="263"/>
      <c r="K612" s="411"/>
      <c r="L612" s="235"/>
      <c r="M612" s="236"/>
      <c r="N612" s="237"/>
      <c r="O612" s="237"/>
      <c r="P612" s="238"/>
      <c r="U612" s="240"/>
    </row>
    <row r="613" spans="1:21" ht="14.25" customHeight="1">
      <c r="A613" s="331" t="s">
        <v>941</v>
      </c>
      <c r="B613" s="268">
        <v>4</v>
      </c>
      <c r="C613" s="42">
        <v>0.3888888888888889</v>
      </c>
      <c r="D613" s="12" t="s">
        <v>956</v>
      </c>
      <c r="E613" s="28" t="s">
        <v>309</v>
      </c>
      <c r="F613" s="329"/>
      <c r="G613" s="36">
        <v>680</v>
      </c>
      <c r="H613" s="36">
        <v>680</v>
      </c>
      <c r="I613" s="36"/>
      <c r="J613" s="36"/>
      <c r="K613" s="412">
        <v>0</v>
      </c>
      <c r="L613" s="2"/>
      <c r="M613" s="1">
        <v>2</v>
      </c>
      <c r="N613" s="15">
        <f>A614</f>
        <v>44900</v>
      </c>
      <c r="O613" s="15" t="str">
        <f>IF(A616="","",A616)</f>
        <v>Luján</v>
      </c>
      <c r="P613" s="37" t="str">
        <f>A613</f>
        <v>Mon</v>
      </c>
      <c r="U613" s="38"/>
    </row>
    <row r="614" spans="1:21" ht="14.25" customHeight="1">
      <c r="A614" s="332">
        <v>44900</v>
      </c>
      <c r="B614" s="268"/>
      <c r="C614" s="42"/>
      <c r="D614" s="29" t="s">
        <v>957</v>
      </c>
      <c r="E614" s="28"/>
      <c r="F614" s="28"/>
      <c r="G614" s="36"/>
      <c r="H614" s="36"/>
      <c r="I614" s="36"/>
      <c r="J614" s="36"/>
      <c r="K614" s="412"/>
      <c r="L614" s="2"/>
      <c r="M614" s="1">
        <v>3</v>
      </c>
      <c r="N614" s="15">
        <f>A614</f>
        <v>44900</v>
      </c>
      <c r="O614" s="15" t="str">
        <f>IF(A616="","",A616)</f>
        <v>Luján</v>
      </c>
      <c r="P614" s="37" t="str">
        <f>A613</f>
        <v>Mon</v>
      </c>
      <c r="U614" s="38"/>
    </row>
    <row r="615" spans="1:21" ht="14.25" customHeight="1">
      <c r="A615" s="333">
        <v>142</v>
      </c>
      <c r="B615" s="268"/>
      <c r="C615" s="42">
        <v>0.36805555555555558</v>
      </c>
      <c r="D615" s="29" t="s">
        <v>1551</v>
      </c>
      <c r="E615" s="28" t="s">
        <v>873</v>
      </c>
      <c r="F615" s="329"/>
      <c r="G615" s="36">
        <v>350</v>
      </c>
      <c r="H615" s="36"/>
      <c r="I615" s="36">
        <v>105</v>
      </c>
      <c r="J615" s="36">
        <v>69000</v>
      </c>
      <c r="K615" s="412">
        <v>0</v>
      </c>
      <c r="L615" s="2"/>
      <c r="M615" s="1">
        <v>4</v>
      </c>
      <c r="N615" s="15">
        <f>A614</f>
        <v>44900</v>
      </c>
      <c r="O615" s="15" t="str">
        <f>IF(A616="","",A616)</f>
        <v>Luján</v>
      </c>
      <c r="P615" s="37" t="str">
        <f>A613</f>
        <v>Mon</v>
      </c>
      <c r="U615" s="38"/>
    </row>
    <row r="616" spans="1:21" ht="14.25" customHeight="1">
      <c r="A616" s="334" t="s">
        <v>64</v>
      </c>
      <c r="B616" s="268"/>
      <c r="C616" s="43"/>
      <c r="D616" s="29" t="s">
        <v>846</v>
      </c>
      <c r="E616" s="28"/>
      <c r="F616" s="41"/>
      <c r="G616" s="36"/>
      <c r="H616" s="36"/>
      <c r="I616" s="36"/>
      <c r="J616" s="36"/>
      <c r="K616" s="412"/>
      <c r="L616" s="2"/>
      <c r="M616" s="1">
        <v>5</v>
      </c>
      <c r="N616" s="15">
        <f>A614</f>
        <v>44900</v>
      </c>
      <c r="O616" s="15" t="str">
        <f>IF(A616="","",A616)</f>
        <v>Luján</v>
      </c>
      <c r="P616" s="37" t="str">
        <f>A613</f>
        <v>Mon</v>
      </c>
      <c r="U616" s="38"/>
    </row>
    <row r="617" spans="1:21" ht="14.25" customHeight="1">
      <c r="A617" s="335" t="s">
        <v>1745</v>
      </c>
      <c r="B617" s="268"/>
      <c r="C617" s="42"/>
      <c r="D617" s="29"/>
      <c r="E617" s="28"/>
      <c r="F617" s="28"/>
      <c r="G617" s="36"/>
      <c r="H617" s="36"/>
      <c r="I617" s="36"/>
      <c r="J617" s="36"/>
      <c r="K617" s="412"/>
      <c r="L617" s="2"/>
      <c r="M617" s="1">
        <v>6</v>
      </c>
      <c r="N617" s="15">
        <f>A614</f>
        <v>44900</v>
      </c>
      <c r="O617" s="15" t="str">
        <f>IF(A616="","",A616)</f>
        <v>Luján</v>
      </c>
      <c r="P617" s="37" t="str">
        <f>A613</f>
        <v>Mon</v>
      </c>
      <c r="U617" s="38"/>
    </row>
    <row r="618" spans="1:21" ht="14.25" customHeight="1">
      <c r="A618" s="340" t="s">
        <v>1005</v>
      </c>
      <c r="B618" s="268"/>
      <c r="C618" s="42"/>
      <c r="D618" s="29"/>
      <c r="E618" s="28"/>
      <c r="F618" s="39"/>
      <c r="G618" s="36"/>
      <c r="H618" s="36"/>
      <c r="I618" s="36"/>
      <c r="J618" s="36"/>
      <c r="K618" s="412"/>
      <c r="L618" s="2"/>
      <c r="M618" s="1">
        <v>7</v>
      </c>
      <c r="N618" s="15">
        <f>A614</f>
        <v>44900</v>
      </c>
      <c r="O618" s="15" t="str">
        <f>IF(A616="","",A616)</f>
        <v>Luján</v>
      </c>
      <c r="P618" s="37" t="str">
        <f>A613</f>
        <v>Mon</v>
      </c>
      <c r="U618" s="38"/>
    </row>
    <row r="619" spans="1:21" ht="14.25" customHeight="1">
      <c r="A619" s="335" t="s">
        <v>1028</v>
      </c>
      <c r="B619" s="268"/>
      <c r="C619" s="42"/>
      <c r="D619" s="29"/>
      <c r="E619" s="28"/>
      <c r="F619" s="39"/>
      <c r="G619" s="36"/>
      <c r="H619" s="36"/>
      <c r="I619" s="36"/>
      <c r="J619" s="36"/>
      <c r="K619" s="412"/>
      <c r="L619" s="2"/>
      <c r="M619" s="1">
        <v>8</v>
      </c>
      <c r="N619" s="15">
        <f>A614</f>
        <v>44900</v>
      </c>
      <c r="O619" s="15" t="str">
        <f>IF(A616="","",A616)</f>
        <v>Luján</v>
      </c>
      <c r="P619" s="37" t="str">
        <f>A613</f>
        <v>Mon</v>
      </c>
      <c r="U619" s="38"/>
    </row>
    <row r="620" spans="1:21" ht="14.25" customHeight="1">
      <c r="A620" s="335" t="s">
        <v>1746</v>
      </c>
      <c r="B620" s="268"/>
      <c r="C620" s="42"/>
      <c r="D620" s="29"/>
      <c r="E620" s="28"/>
      <c r="F620" s="39"/>
      <c r="G620" s="36"/>
      <c r="H620" s="36"/>
      <c r="I620" s="36"/>
      <c r="J620" s="36"/>
      <c r="K620" s="412"/>
      <c r="L620" s="2"/>
      <c r="M620" s="1">
        <v>9</v>
      </c>
      <c r="N620" s="15">
        <f>A614</f>
        <v>44900</v>
      </c>
      <c r="O620" s="15" t="str">
        <f>IF(A616="","",A616)</f>
        <v>Luján</v>
      </c>
      <c r="P620" s="37" t="str">
        <f>A613</f>
        <v>Mon</v>
      </c>
      <c r="U620" s="38"/>
    </row>
    <row r="621" spans="1:21" ht="14.25" customHeight="1" thickBot="1">
      <c r="A621" s="336" t="s">
        <v>1742</v>
      </c>
      <c r="B621" s="277"/>
      <c r="C621" s="284" t="s">
        <v>1712</v>
      </c>
      <c r="D621" s="259"/>
      <c r="E621" s="260"/>
      <c r="F621" s="46"/>
      <c r="G621" s="261"/>
      <c r="H621" s="261"/>
      <c r="I621" s="261"/>
      <c r="J621" s="261"/>
      <c r="K621" s="413"/>
      <c r="L621" s="3"/>
      <c r="M621" s="1">
        <v>10</v>
      </c>
      <c r="N621" s="15">
        <f>A614</f>
        <v>44900</v>
      </c>
      <c r="O621" s="15" t="str">
        <f>IF(A616="","",A616)</f>
        <v>Luján</v>
      </c>
      <c r="P621" s="37" t="str">
        <f>A613</f>
        <v>Mon</v>
      </c>
      <c r="U621" s="38"/>
    </row>
    <row r="622" spans="1:21" s="239" customFormat="1" ht="14.25" customHeight="1">
      <c r="A622" s="330"/>
      <c r="B622" s="234"/>
      <c r="C622" s="262"/>
      <c r="D622" s="232"/>
      <c r="E622" s="41"/>
      <c r="F622" s="41"/>
      <c r="G622" s="263"/>
      <c r="H622" s="263"/>
      <c r="I622" s="263"/>
      <c r="J622" s="263"/>
      <c r="K622" s="411"/>
      <c r="L622" s="235"/>
      <c r="M622" s="236"/>
      <c r="N622" s="237"/>
      <c r="O622" s="237"/>
      <c r="P622" s="238"/>
      <c r="U622" s="240"/>
    </row>
    <row r="623" spans="1:21" ht="14.25" customHeight="1">
      <c r="A623" s="331" t="s">
        <v>942</v>
      </c>
      <c r="B623" s="268">
        <v>2</v>
      </c>
      <c r="C623" s="42">
        <v>0.37152777777777773</v>
      </c>
      <c r="D623" s="12" t="s">
        <v>1250</v>
      </c>
      <c r="E623" s="28" t="s">
        <v>62</v>
      </c>
      <c r="F623" s="28" t="s">
        <v>1256</v>
      </c>
      <c r="G623" s="36">
        <v>1500</v>
      </c>
      <c r="H623" s="36"/>
      <c r="I623" s="36" t="s">
        <v>1738</v>
      </c>
      <c r="J623" s="36"/>
      <c r="K623" s="412">
        <v>0</v>
      </c>
      <c r="L623" s="2"/>
      <c r="M623" s="1">
        <v>2</v>
      </c>
      <c r="N623" s="15">
        <f>A624</f>
        <v>44901</v>
      </c>
      <c r="O623" s="15" t="str">
        <f>IF(A626="","",A626)</f>
        <v>Bubbly</v>
      </c>
      <c r="P623" s="37" t="str">
        <f>A623</f>
        <v>Tue</v>
      </c>
      <c r="U623" s="38"/>
    </row>
    <row r="624" spans="1:21" ht="14.25" customHeight="1">
      <c r="A624" s="332">
        <v>44901</v>
      </c>
      <c r="B624" s="268"/>
      <c r="C624" s="42"/>
      <c r="D624" s="29" t="s">
        <v>846</v>
      </c>
      <c r="E624" s="39"/>
      <c r="F624" s="28"/>
      <c r="G624" s="36"/>
      <c r="H624" s="36"/>
      <c r="I624" s="36"/>
      <c r="J624" s="36"/>
      <c r="K624" s="412"/>
      <c r="L624" s="2"/>
      <c r="M624" s="1">
        <v>3</v>
      </c>
      <c r="N624" s="15">
        <f>A624</f>
        <v>44901</v>
      </c>
      <c r="O624" s="15" t="str">
        <f>IF(A626="","",A626)</f>
        <v>Bubbly</v>
      </c>
      <c r="P624" s="37" t="str">
        <f>A623</f>
        <v>Tue</v>
      </c>
      <c r="U624" s="38"/>
    </row>
    <row r="625" spans="1:21" ht="14.25" customHeight="1">
      <c r="A625" s="333">
        <v>143</v>
      </c>
      <c r="B625" s="268"/>
      <c r="C625" s="42"/>
      <c r="D625" s="29"/>
      <c r="E625" s="28"/>
      <c r="F625" s="41"/>
      <c r="G625" s="36"/>
      <c r="H625" s="342"/>
      <c r="I625" s="36"/>
      <c r="J625" s="36"/>
      <c r="K625" s="412"/>
      <c r="L625" s="2"/>
      <c r="M625" s="1">
        <v>4</v>
      </c>
      <c r="N625" s="15">
        <f>A624</f>
        <v>44901</v>
      </c>
      <c r="O625" s="15" t="str">
        <f>IF(A626="","",A626)</f>
        <v>Bubbly</v>
      </c>
      <c r="P625" s="37" t="str">
        <f>A623</f>
        <v>Tue</v>
      </c>
      <c r="U625" s="38"/>
    </row>
    <row r="626" spans="1:21" ht="14.25" customHeight="1">
      <c r="A626" s="334" t="s">
        <v>1251</v>
      </c>
      <c r="B626" s="268"/>
      <c r="C626" s="43"/>
      <c r="D626" s="29"/>
      <c r="E626" s="39"/>
      <c r="F626" s="39"/>
      <c r="G626" s="342"/>
      <c r="H626" s="342"/>
      <c r="I626" s="36"/>
      <c r="J626" s="36"/>
      <c r="K626" s="412"/>
      <c r="L626" s="2"/>
      <c r="M626" s="1">
        <v>5</v>
      </c>
      <c r="N626" s="15">
        <f>A624</f>
        <v>44901</v>
      </c>
      <c r="O626" s="15" t="str">
        <f>IF(A626="","",A626)</f>
        <v>Bubbly</v>
      </c>
      <c r="P626" s="37" t="str">
        <f>A623</f>
        <v>Tue</v>
      </c>
      <c r="U626" s="38"/>
    </row>
    <row r="627" spans="1:21" ht="14.25" customHeight="1">
      <c r="A627" s="335" t="s">
        <v>1592</v>
      </c>
      <c r="B627" s="268"/>
      <c r="C627" s="42"/>
      <c r="D627" s="29"/>
      <c r="E627" s="28"/>
      <c r="F627" s="39"/>
      <c r="G627" s="36"/>
      <c r="H627" s="36"/>
      <c r="I627" s="36"/>
      <c r="J627" s="36"/>
      <c r="K627" s="412"/>
      <c r="L627" s="2"/>
      <c r="M627" s="1">
        <v>6</v>
      </c>
      <c r="N627" s="15">
        <f>A624</f>
        <v>44901</v>
      </c>
      <c r="O627" s="15" t="str">
        <f>IF(A626="","",A626)</f>
        <v>Bubbly</v>
      </c>
      <c r="P627" s="37" t="str">
        <f>A623</f>
        <v>Tue</v>
      </c>
      <c r="U627" s="38"/>
    </row>
    <row r="628" spans="1:21" ht="14.25" customHeight="1">
      <c r="A628" s="335" t="s">
        <v>1346</v>
      </c>
      <c r="B628" s="268"/>
      <c r="C628" s="42"/>
      <c r="D628" s="29" t="s">
        <v>861</v>
      </c>
      <c r="E628" s="28"/>
      <c r="F628" s="39"/>
      <c r="G628" s="36"/>
      <c r="H628" s="36"/>
      <c r="I628" s="36"/>
      <c r="J628" s="36"/>
      <c r="K628" s="412"/>
      <c r="L628" s="2"/>
      <c r="M628" s="1">
        <v>7</v>
      </c>
      <c r="N628" s="15">
        <f>A624</f>
        <v>44901</v>
      </c>
      <c r="O628" s="15" t="str">
        <f>IF(A626="","",A626)</f>
        <v>Bubbly</v>
      </c>
      <c r="P628" s="37" t="str">
        <f>A623</f>
        <v>Tue</v>
      </c>
      <c r="U628" s="38"/>
    </row>
    <row r="629" spans="1:21" ht="14.25" customHeight="1">
      <c r="A629" s="340" t="s">
        <v>1081</v>
      </c>
      <c r="B629" s="268"/>
      <c r="C629" s="42"/>
      <c r="D629" s="29"/>
      <c r="E629" s="28"/>
      <c r="F629" s="39"/>
      <c r="G629" s="36"/>
      <c r="H629" s="36"/>
      <c r="I629" s="36"/>
      <c r="J629" s="36"/>
      <c r="K629" s="412"/>
      <c r="L629" s="2"/>
      <c r="M629" s="1">
        <v>8</v>
      </c>
      <c r="N629" s="15">
        <f>A624</f>
        <v>44901</v>
      </c>
      <c r="O629" s="15" t="str">
        <f>IF(A626="","",A626)</f>
        <v>Bubbly</v>
      </c>
      <c r="P629" s="37" t="str">
        <f>A623</f>
        <v>Tue</v>
      </c>
      <c r="U629" s="38"/>
    </row>
    <row r="630" spans="1:21" ht="14.25" customHeight="1">
      <c r="A630" s="337"/>
      <c r="B630" s="268"/>
      <c r="C630" s="42"/>
      <c r="D630" s="29"/>
      <c r="E630" s="28"/>
      <c r="F630" s="39"/>
      <c r="G630" s="36"/>
      <c r="H630" s="36"/>
      <c r="I630" s="36"/>
      <c r="J630" s="36"/>
      <c r="K630" s="412"/>
      <c r="L630" s="2"/>
      <c r="M630" s="1">
        <v>9</v>
      </c>
      <c r="N630" s="15">
        <f>A624</f>
        <v>44901</v>
      </c>
      <c r="O630" s="15" t="str">
        <f>IF(A626="","",A626)</f>
        <v>Bubbly</v>
      </c>
      <c r="P630" s="37" t="str">
        <f>A623</f>
        <v>Tue</v>
      </c>
      <c r="U630" s="38"/>
    </row>
    <row r="631" spans="1:21" ht="14.25" customHeight="1" thickBot="1">
      <c r="A631" s="336" t="s">
        <v>1753</v>
      </c>
      <c r="B631" s="277"/>
      <c r="C631" s="284" t="s">
        <v>1711</v>
      </c>
      <c r="D631" s="259"/>
      <c r="E631" s="260"/>
      <c r="F631" s="46"/>
      <c r="G631" s="261"/>
      <c r="H631" s="261"/>
      <c r="I631" s="261"/>
      <c r="J631" s="261"/>
      <c r="K631" s="413"/>
      <c r="L631" s="3"/>
      <c r="M631" s="1">
        <v>10</v>
      </c>
      <c r="N631" s="15">
        <f>A624</f>
        <v>44901</v>
      </c>
      <c r="O631" s="15" t="str">
        <f>IF(A626="","",A626)</f>
        <v>Bubbly</v>
      </c>
      <c r="P631" s="37" t="str">
        <f>A623</f>
        <v>Tue</v>
      </c>
      <c r="U631" s="38"/>
    </row>
    <row r="632" spans="1:21" s="239" customFormat="1" ht="14.25" customHeight="1">
      <c r="A632" s="330"/>
      <c r="B632" s="234"/>
      <c r="C632" s="262"/>
      <c r="D632" s="232"/>
      <c r="E632" s="41"/>
      <c r="F632" s="41"/>
      <c r="G632" s="263"/>
      <c r="H632" s="263"/>
      <c r="I632" s="263"/>
      <c r="J632" s="263"/>
      <c r="K632" s="411"/>
      <c r="L632" s="235"/>
      <c r="M632" s="236"/>
      <c r="N632" s="237"/>
      <c r="O632" s="237"/>
      <c r="P632" s="238"/>
      <c r="U632" s="240"/>
    </row>
    <row r="633" spans="1:21" ht="14.25" customHeight="1">
      <c r="A633" s="331" t="s">
        <v>943</v>
      </c>
      <c r="B633" s="268">
        <v>6</v>
      </c>
      <c r="C633" s="42">
        <v>0.4513888888888889</v>
      </c>
      <c r="D633" s="12" t="s">
        <v>863</v>
      </c>
      <c r="E633" s="28" t="s">
        <v>82</v>
      </c>
      <c r="F633" s="12" t="s">
        <v>864</v>
      </c>
      <c r="G633" s="36">
        <v>1890</v>
      </c>
      <c r="H633" s="342"/>
      <c r="I633" s="36">
        <v>1890</v>
      </c>
      <c r="J633" s="36"/>
      <c r="K633" s="412">
        <v>0</v>
      </c>
      <c r="L633" s="2"/>
      <c r="M633" s="1">
        <v>2</v>
      </c>
      <c r="N633" s="15">
        <f>A634</f>
        <v>44902</v>
      </c>
      <c r="O633" s="15" t="str">
        <f>IF(A636="","",A636)</f>
        <v>Half Day</v>
      </c>
      <c r="P633" s="37" t="str">
        <f>A633</f>
        <v>Wed</v>
      </c>
      <c r="U633" s="38"/>
    </row>
    <row r="634" spans="1:21" ht="14.25" customHeight="1">
      <c r="A634" s="332">
        <v>44902</v>
      </c>
      <c r="B634" s="268"/>
      <c r="C634" s="42"/>
      <c r="D634" s="29" t="s">
        <v>868</v>
      </c>
      <c r="E634" s="39"/>
      <c r="F634" s="12" t="s">
        <v>865</v>
      </c>
      <c r="G634" s="342"/>
      <c r="H634" s="342"/>
      <c r="I634" s="36"/>
      <c r="J634" s="36"/>
      <c r="K634" s="412"/>
      <c r="L634" s="2"/>
      <c r="M634" s="1">
        <v>3</v>
      </c>
      <c r="N634" s="15">
        <f>A634</f>
        <v>44902</v>
      </c>
      <c r="O634" s="15" t="str">
        <f>IF(A636="","",A636)</f>
        <v>Half Day</v>
      </c>
      <c r="P634" s="37" t="str">
        <f>A633</f>
        <v>Wed</v>
      </c>
      <c r="U634" s="38"/>
    </row>
    <row r="635" spans="1:21" ht="14.25" customHeight="1">
      <c r="A635" s="333">
        <v>144</v>
      </c>
      <c r="B635" s="268"/>
      <c r="C635" s="42"/>
      <c r="D635" s="29" t="s">
        <v>874</v>
      </c>
      <c r="E635" s="39"/>
      <c r="F635" s="12" t="s">
        <v>866</v>
      </c>
      <c r="G635" s="342"/>
      <c r="H635" s="342"/>
      <c r="I635" s="36"/>
      <c r="J635" s="36"/>
      <c r="K635" s="412"/>
      <c r="L635" s="2"/>
      <c r="M635" s="1"/>
      <c r="N635" s="15">
        <f>A634</f>
        <v>44902</v>
      </c>
      <c r="O635" s="15" t="str">
        <f>IF(A636="","",A636)</f>
        <v>Half Day</v>
      </c>
      <c r="P635" s="37" t="str">
        <f>A633</f>
        <v>Wed</v>
      </c>
      <c r="U635" s="38"/>
    </row>
    <row r="636" spans="1:21" ht="14.25" customHeight="1">
      <c r="A636" s="334" t="s">
        <v>862</v>
      </c>
      <c r="B636" s="268"/>
      <c r="C636" s="43"/>
      <c r="D636" s="29" t="s">
        <v>875</v>
      </c>
      <c r="E636" s="39"/>
      <c r="F636" s="12" t="s">
        <v>867</v>
      </c>
      <c r="G636" s="342"/>
      <c r="H636" s="342"/>
      <c r="I636" s="36"/>
      <c r="J636" s="36"/>
      <c r="K636" s="412"/>
      <c r="L636" s="2"/>
      <c r="M636" s="1"/>
      <c r="N636" s="15">
        <f>A634</f>
        <v>44902</v>
      </c>
      <c r="O636" s="15" t="str">
        <f>IF(A636="","",A636)</f>
        <v>Half Day</v>
      </c>
      <c r="P636" s="37" t="str">
        <f>A633</f>
        <v>Wed</v>
      </c>
      <c r="U636" s="38"/>
    </row>
    <row r="637" spans="1:21" ht="14.25" customHeight="1">
      <c r="A637" s="335" t="s">
        <v>1777</v>
      </c>
      <c r="B637" s="268"/>
      <c r="C637" s="42"/>
      <c r="D637" s="29" t="s">
        <v>846</v>
      </c>
      <c r="E637" s="39"/>
      <c r="F637" s="13" t="s">
        <v>869</v>
      </c>
      <c r="G637" s="342"/>
      <c r="H637" s="342"/>
      <c r="I637" s="36"/>
      <c r="J637" s="36"/>
      <c r="K637" s="412"/>
      <c r="L637" s="2"/>
      <c r="M637" s="1">
        <v>6</v>
      </c>
      <c r="N637" s="15">
        <f>A634</f>
        <v>44902</v>
      </c>
      <c r="O637" s="15" t="str">
        <f>IF(A636="","",A636)</f>
        <v>Half Day</v>
      </c>
      <c r="P637" s="37" t="str">
        <f>A633</f>
        <v>Wed</v>
      </c>
      <c r="U637" s="38"/>
    </row>
    <row r="638" spans="1:21" ht="14.25" customHeight="1">
      <c r="A638" s="335" t="s">
        <v>1028</v>
      </c>
      <c r="B638" s="268"/>
      <c r="C638" s="42"/>
      <c r="D638" s="29" t="s">
        <v>846</v>
      </c>
      <c r="E638" s="39"/>
      <c r="F638" s="13" t="s">
        <v>876</v>
      </c>
      <c r="G638" s="342"/>
      <c r="H638" s="342"/>
      <c r="I638" s="36"/>
      <c r="J638" s="36"/>
      <c r="K638" s="412"/>
      <c r="L638" s="2"/>
      <c r="M638" s="1">
        <v>7</v>
      </c>
      <c r="N638" s="15">
        <f>A634</f>
        <v>44902</v>
      </c>
      <c r="O638" s="15" t="str">
        <f>IF(A636="","",A636)</f>
        <v>Half Day</v>
      </c>
      <c r="P638" s="37" t="str">
        <f>A633</f>
        <v>Wed</v>
      </c>
      <c r="U638" s="38"/>
    </row>
    <row r="639" spans="1:21" ht="14.25" customHeight="1">
      <c r="A639" s="335" t="s">
        <v>1778</v>
      </c>
      <c r="B639" s="268"/>
      <c r="C639" s="42"/>
      <c r="D639" s="29"/>
      <c r="E639" s="28"/>
      <c r="F639" s="39"/>
      <c r="G639" s="36"/>
      <c r="H639" s="36"/>
      <c r="I639" s="36"/>
      <c r="J639" s="36"/>
      <c r="K639" s="412"/>
      <c r="L639" s="2"/>
      <c r="M639" s="1">
        <v>8</v>
      </c>
      <c r="N639" s="15">
        <f>A634</f>
        <v>44902</v>
      </c>
      <c r="O639" s="15" t="str">
        <f>IF(A636="","",A636)</f>
        <v>Half Day</v>
      </c>
      <c r="P639" s="37" t="str">
        <f>A633</f>
        <v>Wed</v>
      </c>
      <c r="U639" s="38"/>
    </row>
    <row r="640" spans="1:21" ht="14.25" customHeight="1">
      <c r="A640" s="337"/>
      <c r="B640" s="268"/>
      <c r="C640" s="42"/>
      <c r="D640" s="29"/>
      <c r="E640" s="28"/>
      <c r="F640" s="39"/>
      <c r="G640" s="36"/>
      <c r="H640" s="36"/>
      <c r="I640" s="36"/>
      <c r="J640" s="36"/>
      <c r="K640" s="412"/>
      <c r="L640" s="2"/>
      <c r="M640" s="1">
        <v>9</v>
      </c>
      <c r="N640" s="15">
        <f>A634</f>
        <v>44902</v>
      </c>
      <c r="O640" s="15" t="str">
        <f>IF(A636="","",A636)</f>
        <v>Half Day</v>
      </c>
      <c r="P640" s="37" t="str">
        <f>A633</f>
        <v>Wed</v>
      </c>
      <c r="U640" s="38"/>
    </row>
    <row r="641" spans="1:21" ht="14.25" customHeight="1" thickBot="1">
      <c r="A641" s="336" t="s">
        <v>1762</v>
      </c>
      <c r="B641" s="277"/>
      <c r="C641" s="284" t="s">
        <v>1367</v>
      </c>
      <c r="D641" s="259"/>
      <c r="E641" s="260"/>
      <c r="F641" s="46"/>
      <c r="G641" s="261"/>
      <c r="H641" s="261"/>
      <c r="I641" s="261"/>
      <c r="J641" s="261"/>
      <c r="K641" s="413"/>
      <c r="L641" s="3"/>
      <c r="M641" s="1">
        <v>10</v>
      </c>
      <c r="N641" s="15">
        <f>A634</f>
        <v>44902</v>
      </c>
      <c r="O641" s="15" t="str">
        <f>IF(A636="","",A636)</f>
        <v>Half Day</v>
      </c>
      <c r="P641" s="37" t="str">
        <f>A633</f>
        <v>Wed</v>
      </c>
      <c r="U641" s="38"/>
    </row>
    <row r="642" spans="1:21" s="239" customFormat="1" ht="14.25" customHeight="1">
      <c r="A642" s="330"/>
      <c r="B642" s="234"/>
      <c r="C642" s="262"/>
      <c r="D642" s="232"/>
      <c r="E642" s="41"/>
      <c r="F642" s="41"/>
      <c r="G642" s="263"/>
      <c r="H642" s="263"/>
      <c r="I642" s="263"/>
      <c r="J642" s="263"/>
      <c r="K642" s="411"/>
      <c r="L642" s="235"/>
      <c r="M642" s="236"/>
      <c r="N642" s="237"/>
      <c r="O642" s="237"/>
      <c r="P642" s="238"/>
      <c r="U642" s="240"/>
    </row>
    <row r="643" spans="1:21" ht="14.25" customHeight="1">
      <c r="A643" s="331" t="s">
        <v>943</v>
      </c>
      <c r="B643" s="268">
        <v>2</v>
      </c>
      <c r="C643" s="42">
        <v>0.3611111111111111</v>
      </c>
      <c r="D643" s="12" t="s">
        <v>1343</v>
      </c>
      <c r="E643" s="28" t="s">
        <v>62</v>
      </c>
      <c r="F643" s="12" t="s">
        <v>1344</v>
      </c>
      <c r="G643" s="36">
        <v>490</v>
      </c>
      <c r="H643" s="342"/>
      <c r="I643" s="36" t="s">
        <v>1764</v>
      </c>
      <c r="J643" s="36"/>
      <c r="K643" s="412">
        <v>0</v>
      </c>
      <c r="L643" s="2"/>
      <c r="M643" s="1">
        <v>2</v>
      </c>
      <c r="N643" s="15">
        <f>A644</f>
        <v>44902</v>
      </c>
      <c r="O643" s="15" t="str">
        <f>IF(A646="","",A646)</f>
        <v>Uco</v>
      </c>
      <c r="P643" s="37" t="str">
        <f>A643</f>
        <v>Wed</v>
      </c>
      <c r="U643" s="38"/>
    </row>
    <row r="644" spans="1:21" ht="14.25" customHeight="1">
      <c r="A644" s="332">
        <v>44902</v>
      </c>
      <c r="B644" s="268"/>
      <c r="C644" s="42"/>
      <c r="D644" s="29" t="s">
        <v>1480</v>
      </c>
      <c r="E644" s="39"/>
      <c r="F644" s="13" t="s">
        <v>1345</v>
      </c>
      <c r="G644" s="342"/>
      <c r="H644" s="342"/>
      <c r="I644" s="36"/>
      <c r="J644" s="36"/>
      <c r="K644" s="412"/>
      <c r="L644" s="2"/>
      <c r="M644" s="1">
        <v>3</v>
      </c>
      <c r="N644" s="15">
        <f>A644</f>
        <v>44902</v>
      </c>
      <c r="O644" s="15" t="str">
        <f>IF(A646="","",A646)</f>
        <v>Uco</v>
      </c>
      <c r="P644" s="37" t="str">
        <f>A643</f>
        <v>Wed</v>
      </c>
      <c r="U644" s="38"/>
    </row>
    <row r="645" spans="1:21" ht="14.25" customHeight="1">
      <c r="A645" s="333">
        <v>145</v>
      </c>
      <c r="B645" s="268"/>
      <c r="C645" s="42"/>
      <c r="D645" s="29"/>
      <c r="E645" s="39"/>
      <c r="F645" s="73" t="s">
        <v>1481</v>
      </c>
      <c r="G645" s="342"/>
      <c r="H645" s="342"/>
      <c r="I645" s="36"/>
      <c r="J645" s="36"/>
      <c r="K645" s="412"/>
      <c r="L645" s="2"/>
      <c r="M645" s="1"/>
      <c r="N645" s="15">
        <f>A644</f>
        <v>44902</v>
      </c>
      <c r="O645" s="15" t="str">
        <f>IF(A646="","",A646)</f>
        <v>Uco</v>
      </c>
      <c r="P645" s="37" t="str">
        <f>A643</f>
        <v>Wed</v>
      </c>
      <c r="U645" s="38"/>
    </row>
    <row r="646" spans="1:21" ht="14.25" customHeight="1">
      <c r="A646" s="334" t="s">
        <v>848</v>
      </c>
      <c r="B646" s="268"/>
      <c r="C646" s="43"/>
      <c r="D646" s="29"/>
      <c r="E646" s="39"/>
      <c r="F646" s="241"/>
      <c r="G646" s="342"/>
      <c r="H646" s="342"/>
      <c r="I646" s="36"/>
      <c r="J646" s="36"/>
      <c r="K646" s="412"/>
      <c r="L646" s="2"/>
      <c r="M646" s="1"/>
      <c r="N646" s="15">
        <f>A644</f>
        <v>44902</v>
      </c>
      <c r="O646" s="15" t="str">
        <f>IF(A646="","",A646)</f>
        <v>Uco</v>
      </c>
      <c r="P646" s="37" t="str">
        <f>A643</f>
        <v>Wed</v>
      </c>
      <c r="U646" s="38"/>
    </row>
    <row r="647" spans="1:21" ht="14.25" customHeight="1">
      <c r="A647" s="335" t="s">
        <v>1186</v>
      </c>
      <c r="B647" s="268"/>
      <c r="C647" s="42"/>
      <c r="D647" s="29"/>
      <c r="E647" s="39"/>
      <c r="F647" s="41"/>
      <c r="G647" s="342"/>
      <c r="H647" s="342"/>
      <c r="I647" s="36"/>
      <c r="J647" s="36"/>
      <c r="K647" s="412"/>
      <c r="L647" s="2"/>
      <c r="M647" s="1">
        <v>6</v>
      </c>
      <c r="N647" s="15">
        <f>A644</f>
        <v>44902</v>
      </c>
      <c r="O647" s="15" t="str">
        <f>IF(A646="","",A646)</f>
        <v>Uco</v>
      </c>
      <c r="P647" s="37" t="str">
        <f>A643</f>
        <v>Wed</v>
      </c>
      <c r="U647" s="38"/>
    </row>
    <row r="648" spans="1:21" ht="14.25" customHeight="1">
      <c r="A648" s="335" t="s">
        <v>998</v>
      </c>
      <c r="B648" s="268"/>
      <c r="C648" s="42"/>
      <c r="D648" s="29" t="s">
        <v>853</v>
      </c>
      <c r="E648" s="39"/>
      <c r="F648" s="73"/>
      <c r="G648" s="342"/>
      <c r="H648" s="342"/>
      <c r="I648" s="36"/>
      <c r="J648" s="36"/>
      <c r="K648" s="412"/>
      <c r="L648" s="2"/>
      <c r="M648" s="1">
        <v>7</v>
      </c>
      <c r="N648" s="15">
        <f>A644</f>
        <v>44902</v>
      </c>
      <c r="O648" s="15" t="str">
        <f>IF(A646="","",A646)</f>
        <v>Uco</v>
      </c>
      <c r="P648" s="37" t="str">
        <f>A643</f>
        <v>Wed</v>
      </c>
      <c r="U648" s="38"/>
    </row>
    <row r="649" spans="1:21" ht="14.25" customHeight="1">
      <c r="A649" s="335" t="s">
        <v>1775</v>
      </c>
      <c r="B649" s="268"/>
      <c r="C649" s="42"/>
      <c r="D649" s="29"/>
      <c r="E649" s="28"/>
      <c r="F649" s="39"/>
      <c r="G649" s="36"/>
      <c r="H649" s="36"/>
      <c r="I649" s="36"/>
      <c r="J649" s="36"/>
      <c r="K649" s="412"/>
      <c r="L649" s="2"/>
      <c r="M649" s="1">
        <v>8</v>
      </c>
      <c r="N649" s="15">
        <f>A644</f>
        <v>44902</v>
      </c>
      <c r="O649" s="15" t="str">
        <f>IF(A646="","",A646)</f>
        <v>Uco</v>
      </c>
      <c r="P649" s="37" t="str">
        <f>A643</f>
        <v>Wed</v>
      </c>
      <c r="U649" s="38"/>
    </row>
    <row r="650" spans="1:21" ht="14.25" customHeight="1">
      <c r="A650" s="337"/>
      <c r="B650" s="268"/>
      <c r="C650" s="42"/>
      <c r="D650" s="29"/>
      <c r="E650" s="28"/>
      <c r="F650" s="39"/>
      <c r="G650" s="36"/>
      <c r="H650" s="36"/>
      <c r="I650" s="36"/>
      <c r="J650" s="36"/>
      <c r="K650" s="412"/>
      <c r="L650" s="2"/>
      <c r="M650" s="1">
        <v>9</v>
      </c>
      <c r="N650" s="15">
        <f>A644</f>
        <v>44902</v>
      </c>
      <c r="O650" s="15" t="str">
        <f>IF(A646="","",A646)</f>
        <v>Uco</v>
      </c>
      <c r="P650" s="37" t="str">
        <f>A643</f>
        <v>Wed</v>
      </c>
      <c r="U650" s="38"/>
    </row>
    <row r="651" spans="1:21" ht="14.25" customHeight="1" thickBot="1">
      <c r="A651" s="336" t="s">
        <v>1761</v>
      </c>
      <c r="B651" s="277"/>
      <c r="C651" s="284" t="s">
        <v>1367</v>
      </c>
      <c r="D651" s="259"/>
      <c r="E651" s="260"/>
      <c r="F651" s="46"/>
      <c r="G651" s="261"/>
      <c r="H651" s="261"/>
      <c r="I651" s="261"/>
      <c r="J651" s="261"/>
      <c r="K651" s="413"/>
      <c r="L651" s="3"/>
      <c r="M651" s="1">
        <v>10</v>
      </c>
      <c r="N651" s="15">
        <f>A644</f>
        <v>44902</v>
      </c>
      <c r="O651" s="15" t="str">
        <f>IF(A646="","",A646)</f>
        <v>Uco</v>
      </c>
      <c r="P651" s="37" t="str">
        <f>A643</f>
        <v>Wed</v>
      </c>
      <c r="U651" s="38"/>
    </row>
    <row r="652" spans="1:21" s="246" customFormat="1" ht="14.25" customHeight="1">
      <c r="A652" s="330"/>
      <c r="B652" s="242"/>
      <c r="C652" s="324"/>
      <c r="D652" s="243"/>
      <c r="E652" s="255"/>
      <c r="F652" s="255"/>
      <c r="G652" s="245"/>
      <c r="H652" s="245"/>
      <c r="I652" s="245"/>
      <c r="J652" s="245"/>
      <c r="K652" s="411"/>
      <c r="L652" s="244"/>
      <c r="N652" s="247"/>
      <c r="O652" s="247"/>
      <c r="P652" s="248"/>
      <c r="U652" s="249"/>
    </row>
    <row r="653" spans="1:21" s="252" customFormat="1" ht="14.25" customHeight="1">
      <c r="A653" s="331" t="s">
        <v>944</v>
      </c>
      <c r="B653" s="272">
        <v>6</v>
      </c>
      <c r="C653" s="325">
        <v>0.35416666666666669</v>
      </c>
      <c r="D653" s="270" t="s">
        <v>863</v>
      </c>
      <c r="E653" s="269" t="s">
        <v>82</v>
      </c>
      <c r="F653" s="270" t="s">
        <v>864</v>
      </c>
      <c r="G653" s="251">
        <v>1890</v>
      </c>
      <c r="H653" s="267"/>
      <c r="I653" s="251">
        <v>1890</v>
      </c>
      <c r="J653" s="251"/>
      <c r="K653" s="412">
        <v>0</v>
      </c>
      <c r="L653" s="250"/>
      <c r="M653" s="252">
        <v>2</v>
      </c>
      <c r="N653" s="253">
        <f>A654</f>
        <v>44903</v>
      </c>
      <c r="O653" s="253" t="str">
        <f>IF(A656="","",A656)</f>
        <v>Uco</v>
      </c>
      <c r="P653" s="254" t="str">
        <f>A653</f>
        <v>Thu</v>
      </c>
      <c r="U653" s="253"/>
    </row>
    <row r="654" spans="1:21" s="252" customFormat="1" ht="14.25" customHeight="1">
      <c r="A654" s="332">
        <v>44903</v>
      </c>
      <c r="B654" s="272"/>
      <c r="C654" s="325"/>
      <c r="D654" s="271" t="s">
        <v>868</v>
      </c>
      <c r="E654" s="244"/>
      <c r="F654" s="270" t="s">
        <v>865</v>
      </c>
      <c r="G654" s="267"/>
      <c r="H654" s="267"/>
      <c r="I654" s="267"/>
      <c r="J654" s="251"/>
      <c r="K654" s="412"/>
      <c r="L654" s="250"/>
      <c r="M654" s="252">
        <v>3</v>
      </c>
      <c r="N654" s="253">
        <f>A654</f>
        <v>44903</v>
      </c>
      <c r="O654" s="253" t="str">
        <f>IF(A656="","",A656)</f>
        <v>Uco</v>
      </c>
      <c r="P654" s="254" t="str">
        <f>A653</f>
        <v>Thu</v>
      </c>
      <c r="U654" s="253"/>
    </row>
    <row r="655" spans="1:21" s="252" customFormat="1" ht="14.25" customHeight="1">
      <c r="A655" s="333">
        <v>146</v>
      </c>
      <c r="B655" s="272"/>
      <c r="C655" s="325"/>
      <c r="D655" s="271" t="s">
        <v>874</v>
      </c>
      <c r="E655" s="244"/>
      <c r="F655" s="270" t="s">
        <v>866</v>
      </c>
      <c r="G655" s="267"/>
      <c r="H655" s="267"/>
      <c r="I655" s="267"/>
      <c r="J655" s="251"/>
      <c r="K655" s="412"/>
      <c r="L655" s="250"/>
      <c r="M655" s="252">
        <v>4</v>
      </c>
      <c r="N655" s="253">
        <f>A654</f>
        <v>44903</v>
      </c>
      <c r="O655" s="253" t="str">
        <f>IF(A656="","",A656)</f>
        <v>Uco</v>
      </c>
      <c r="P655" s="254" t="str">
        <f>A653</f>
        <v>Thu</v>
      </c>
      <c r="U655" s="253"/>
    </row>
    <row r="656" spans="1:21" s="252" customFormat="1" ht="14.25" customHeight="1">
      <c r="A656" s="334" t="s">
        <v>848</v>
      </c>
      <c r="B656" s="272"/>
      <c r="C656" s="326"/>
      <c r="D656" s="271" t="s">
        <v>875</v>
      </c>
      <c r="E656" s="244"/>
      <c r="F656" s="270" t="s">
        <v>867</v>
      </c>
      <c r="G656" s="267"/>
      <c r="H656" s="267"/>
      <c r="I656" s="267"/>
      <c r="J656" s="251"/>
      <c r="K656" s="412"/>
      <c r="L656" s="250"/>
      <c r="M656" s="252">
        <v>5</v>
      </c>
      <c r="N656" s="253">
        <f>A654</f>
        <v>44903</v>
      </c>
      <c r="O656" s="253" t="str">
        <f>IF(A656="","",A656)</f>
        <v>Uco</v>
      </c>
      <c r="P656" s="254" t="str">
        <f>A653</f>
        <v>Thu</v>
      </c>
      <c r="U656" s="253"/>
    </row>
    <row r="657" spans="1:21" s="252" customFormat="1" ht="14.25" customHeight="1">
      <c r="A657" s="335" t="s">
        <v>1298</v>
      </c>
      <c r="B657" s="272"/>
      <c r="C657" s="325"/>
      <c r="D657" s="271" t="s">
        <v>846</v>
      </c>
      <c r="E657" s="244"/>
      <c r="F657" s="419"/>
      <c r="G657" s="267"/>
      <c r="H657" s="267"/>
      <c r="I657" s="267"/>
      <c r="J657" s="251"/>
      <c r="K657" s="412"/>
      <c r="L657" s="250"/>
      <c r="M657" s="252">
        <v>6</v>
      </c>
      <c r="N657" s="253">
        <f>A654</f>
        <v>44903</v>
      </c>
      <c r="O657" s="253" t="str">
        <f>IF(A656="","",A656)</f>
        <v>Uco</v>
      </c>
      <c r="P657" s="254" t="str">
        <f>A653</f>
        <v>Thu</v>
      </c>
      <c r="U657" s="253"/>
    </row>
    <row r="658" spans="1:21" s="252" customFormat="1" ht="14.25" customHeight="1">
      <c r="A658" s="340" t="s">
        <v>1783</v>
      </c>
      <c r="B658" s="272"/>
      <c r="C658" s="325"/>
      <c r="D658" s="271" t="s">
        <v>846</v>
      </c>
      <c r="E658" s="244"/>
      <c r="F658" s="244"/>
      <c r="G658" s="267"/>
      <c r="H658" s="267"/>
      <c r="I658" s="267"/>
      <c r="J658" s="251"/>
      <c r="K658" s="412"/>
      <c r="L658" s="250"/>
      <c r="M658" s="252">
        <v>7</v>
      </c>
      <c r="N658" s="253">
        <f>A654</f>
        <v>44903</v>
      </c>
      <c r="O658" s="253" t="str">
        <f>IF(A656="","",A656)</f>
        <v>Uco</v>
      </c>
      <c r="P658" s="254" t="str">
        <f>A653</f>
        <v>Thu</v>
      </c>
      <c r="U658" s="253"/>
    </row>
    <row r="659" spans="1:21" s="252" customFormat="1" ht="14.25" customHeight="1">
      <c r="A659" s="335" t="s">
        <v>1646</v>
      </c>
      <c r="B659" s="272"/>
      <c r="C659" s="325"/>
      <c r="D659" s="256"/>
      <c r="E659" s="244"/>
      <c r="F659" s="244"/>
      <c r="G659" s="267"/>
      <c r="H659" s="267"/>
      <c r="I659" s="267"/>
      <c r="J659" s="251"/>
      <c r="K659" s="412"/>
      <c r="L659" s="250"/>
      <c r="M659" s="252">
        <v>8</v>
      </c>
      <c r="N659" s="253">
        <f>A654</f>
        <v>44903</v>
      </c>
      <c r="O659" s="253" t="str">
        <f>IF(A656="","",A656)</f>
        <v>Uco</v>
      </c>
      <c r="P659" s="254" t="str">
        <f>A653</f>
        <v>Thu</v>
      </c>
      <c r="U659" s="253"/>
    </row>
    <row r="660" spans="1:21" s="252" customFormat="1" ht="14.25" customHeight="1">
      <c r="A660" s="337"/>
      <c r="B660" s="272"/>
      <c r="C660" s="325"/>
      <c r="D660" s="256"/>
      <c r="E660" s="244"/>
      <c r="F660" s="244"/>
      <c r="G660" s="267"/>
      <c r="H660" s="267"/>
      <c r="I660" s="267"/>
      <c r="J660" s="251"/>
      <c r="K660" s="412"/>
      <c r="L660" s="250"/>
      <c r="M660" s="252">
        <v>9</v>
      </c>
      <c r="N660" s="253">
        <f>A654</f>
        <v>44903</v>
      </c>
      <c r="O660" s="253" t="str">
        <f>IF(A656="","",A656)</f>
        <v>Uco</v>
      </c>
      <c r="P660" s="254" t="str">
        <f>A653</f>
        <v>Thu</v>
      </c>
      <c r="U660" s="253"/>
    </row>
    <row r="661" spans="1:21" s="252" customFormat="1" ht="14.25" customHeight="1" thickBot="1">
      <c r="A661" s="336" t="s">
        <v>1782</v>
      </c>
      <c r="B661" s="278"/>
      <c r="C661" s="327" t="s">
        <v>1538</v>
      </c>
      <c r="D661" s="264"/>
      <c r="E661" s="265"/>
      <c r="F661" s="258"/>
      <c r="G661" s="266"/>
      <c r="H661" s="266"/>
      <c r="I661" s="266"/>
      <c r="J661" s="266"/>
      <c r="K661" s="413"/>
      <c r="L661" s="257"/>
      <c r="M661" s="252">
        <v>10</v>
      </c>
      <c r="N661" s="253">
        <f>A654</f>
        <v>44903</v>
      </c>
      <c r="O661" s="253" t="str">
        <f>IF(A656="","",A656)</f>
        <v>Uco</v>
      </c>
      <c r="P661" s="254" t="str">
        <f>A653</f>
        <v>Thu</v>
      </c>
      <c r="U661" s="253"/>
    </row>
    <row r="662" spans="1:21" s="380" customFormat="1" ht="14.25" customHeight="1">
      <c r="A662" s="330"/>
      <c r="B662" s="374"/>
      <c r="C662" s="375"/>
      <c r="D662" s="376"/>
      <c r="E662" s="377"/>
      <c r="F662" s="377"/>
      <c r="G662" s="378"/>
      <c r="H662" s="378"/>
      <c r="I662" s="378"/>
      <c r="J662" s="378"/>
      <c r="K662" s="411"/>
      <c r="L662" s="379"/>
      <c r="N662" s="381"/>
      <c r="O662" s="381"/>
      <c r="P662" s="382"/>
      <c r="U662" s="383"/>
    </row>
    <row r="663" spans="1:21" s="390" customFormat="1" ht="14.25" customHeight="1">
      <c r="A663" s="331" t="s">
        <v>945</v>
      </c>
      <c r="B663" s="384">
        <v>6</v>
      </c>
      <c r="C663" s="385">
        <v>0.35069444444444442</v>
      </c>
      <c r="D663" s="386" t="s">
        <v>1252</v>
      </c>
      <c r="E663" s="387" t="s">
        <v>62</v>
      </c>
      <c r="F663" s="387" t="s">
        <v>948</v>
      </c>
      <c r="G663" s="388">
        <v>1500</v>
      </c>
      <c r="H663" s="388"/>
      <c r="I663" s="388" t="s">
        <v>1738</v>
      </c>
      <c r="J663" s="388"/>
      <c r="K663" s="412">
        <v>0</v>
      </c>
      <c r="L663" s="389"/>
      <c r="M663" s="390">
        <v>2</v>
      </c>
      <c r="N663" s="391">
        <f>A664</f>
        <v>44904</v>
      </c>
      <c r="O663" s="391" t="str">
        <f>IF(A666="","",A666)</f>
        <v>Uco</v>
      </c>
      <c r="P663" s="392" t="str">
        <f>A663</f>
        <v>Fri</v>
      </c>
      <c r="U663" s="391"/>
    </row>
    <row r="664" spans="1:21" s="390" customFormat="1" ht="14.25" customHeight="1">
      <c r="A664" s="332">
        <v>44904</v>
      </c>
      <c r="B664" s="384"/>
      <c r="C664" s="385"/>
      <c r="D664" s="393" t="s">
        <v>846</v>
      </c>
      <c r="E664" s="379"/>
      <c r="F664" s="420" t="s">
        <v>1760</v>
      </c>
      <c r="G664" s="388"/>
      <c r="H664" s="388"/>
      <c r="I664" s="388"/>
      <c r="J664" s="388"/>
      <c r="K664" s="412"/>
      <c r="L664" s="389"/>
      <c r="M664" s="390">
        <v>3</v>
      </c>
      <c r="N664" s="391">
        <f>A664</f>
        <v>44904</v>
      </c>
      <c r="O664" s="391" t="str">
        <f>IF(A666="","",A666)</f>
        <v>Uco</v>
      </c>
      <c r="P664" s="392" t="str">
        <f>A663</f>
        <v>Fri</v>
      </c>
      <c r="U664" s="391"/>
    </row>
    <row r="665" spans="1:21" s="390" customFormat="1" ht="14.25" customHeight="1">
      <c r="A665" s="333">
        <v>147</v>
      </c>
      <c r="B665" s="384"/>
      <c r="C665" s="385">
        <v>0.33680555555555558</v>
      </c>
      <c r="D665" s="393" t="s">
        <v>1284</v>
      </c>
      <c r="E665" s="387" t="s">
        <v>1758</v>
      </c>
      <c r="F665" s="387" t="s">
        <v>1759</v>
      </c>
      <c r="G665" s="388" t="s">
        <v>1285</v>
      </c>
      <c r="H665" s="388" t="s">
        <v>1285</v>
      </c>
      <c r="I665" s="388"/>
      <c r="J665" s="388" t="s">
        <v>1787</v>
      </c>
      <c r="K665" s="412">
        <v>0</v>
      </c>
      <c r="L665" s="389"/>
      <c r="M665" s="390">
        <v>4</v>
      </c>
      <c r="N665" s="391">
        <f>A664</f>
        <v>44904</v>
      </c>
      <c r="O665" s="391" t="str">
        <f>IF(A666="","",A666)</f>
        <v>Uco</v>
      </c>
      <c r="P665" s="392" t="str">
        <f>A663</f>
        <v>Fri</v>
      </c>
      <c r="U665" s="391"/>
    </row>
    <row r="666" spans="1:21" s="390" customFormat="1" ht="14.25" customHeight="1">
      <c r="A666" s="334" t="s">
        <v>848</v>
      </c>
      <c r="B666" s="384"/>
      <c r="C666" s="394"/>
      <c r="D666" s="395"/>
      <c r="E666" s="379"/>
      <c r="F666" s="377"/>
      <c r="G666" s="396"/>
      <c r="H666" s="396"/>
      <c r="I666" s="388"/>
      <c r="J666" s="388"/>
      <c r="K666" s="412"/>
      <c r="L666" s="389"/>
      <c r="M666" s="390">
        <v>5</v>
      </c>
      <c r="N666" s="391">
        <f>A664</f>
        <v>44904</v>
      </c>
      <c r="O666" s="391" t="str">
        <f>IF(A666="","",A666)</f>
        <v>Uco</v>
      </c>
      <c r="P666" s="392" t="str">
        <f>A663</f>
        <v>Fri</v>
      </c>
      <c r="U666" s="391"/>
    </row>
    <row r="667" spans="1:21" s="390" customFormat="1" ht="14.25" customHeight="1">
      <c r="A667" s="335" t="s">
        <v>1186</v>
      </c>
      <c r="B667" s="384"/>
      <c r="C667" s="385">
        <v>0.3576388888888889</v>
      </c>
      <c r="D667" s="393" t="s">
        <v>1360</v>
      </c>
      <c r="E667" s="387" t="s">
        <v>1544</v>
      </c>
      <c r="F667" s="377"/>
      <c r="G667" s="388">
        <v>370</v>
      </c>
      <c r="H667" s="388"/>
      <c r="I667" s="388" t="s">
        <v>1781</v>
      </c>
      <c r="J667" s="388"/>
      <c r="K667" s="412">
        <v>0</v>
      </c>
      <c r="L667" s="389"/>
      <c r="M667" s="390">
        <v>6</v>
      </c>
      <c r="N667" s="391">
        <f>A664</f>
        <v>44904</v>
      </c>
      <c r="O667" s="391" t="str">
        <f>IF(A666="","",A666)</f>
        <v>Uco</v>
      </c>
      <c r="P667" s="392" t="str">
        <f>A663</f>
        <v>Fri</v>
      </c>
      <c r="U667" s="391"/>
    </row>
    <row r="668" spans="1:21" s="390" customFormat="1" ht="14.25" customHeight="1">
      <c r="A668" s="335" t="s">
        <v>1188</v>
      </c>
      <c r="B668" s="384"/>
      <c r="C668" s="385"/>
      <c r="D668" s="393" t="s">
        <v>846</v>
      </c>
      <c r="E668" s="404" t="s">
        <v>1545</v>
      </c>
      <c r="F668" s="377"/>
      <c r="G668" s="388"/>
      <c r="H668" s="388"/>
      <c r="I668" s="388"/>
      <c r="J668" s="388"/>
      <c r="K668" s="412"/>
      <c r="L668" s="389"/>
      <c r="M668" s="390">
        <v>7</v>
      </c>
      <c r="N668" s="391">
        <f>A664</f>
        <v>44904</v>
      </c>
      <c r="O668" s="391" t="str">
        <f>IF(A666="","",A666)</f>
        <v>Uco</v>
      </c>
      <c r="P668" s="392" t="str">
        <f>A663</f>
        <v>Fri</v>
      </c>
      <c r="U668" s="391"/>
    </row>
    <row r="669" spans="1:21" s="390" customFormat="1" ht="14.25" customHeight="1">
      <c r="A669" s="335" t="s">
        <v>1187</v>
      </c>
      <c r="B669" s="384"/>
      <c r="C669" s="385">
        <v>0.34027777777777773</v>
      </c>
      <c r="D669" s="393" t="s">
        <v>1370</v>
      </c>
      <c r="E669" s="387" t="s">
        <v>1371</v>
      </c>
      <c r="F669" s="387" t="s">
        <v>1256</v>
      </c>
      <c r="G669" s="388">
        <v>185</v>
      </c>
      <c r="H669" s="388"/>
      <c r="I669" s="388">
        <v>185</v>
      </c>
      <c r="J669" s="388"/>
      <c r="K669" s="412">
        <v>0</v>
      </c>
      <c r="L669" s="389"/>
      <c r="M669" s="390">
        <v>8</v>
      </c>
      <c r="N669" s="391">
        <f>A664</f>
        <v>44904</v>
      </c>
      <c r="O669" s="391" t="str">
        <f>IF(A666="","",A666)</f>
        <v>Uco</v>
      </c>
      <c r="P669" s="392" t="str">
        <f>A663</f>
        <v>Fri</v>
      </c>
      <c r="U669" s="391"/>
    </row>
    <row r="670" spans="1:21" s="390" customFormat="1" ht="14.25" customHeight="1">
      <c r="A670" s="337"/>
      <c r="B670" s="384"/>
      <c r="C670" s="385"/>
      <c r="D670" s="393"/>
      <c r="E670" s="387"/>
      <c r="F670" s="379"/>
      <c r="G670" s="388"/>
      <c r="H670" s="388"/>
      <c r="I670" s="388"/>
      <c r="J670" s="388"/>
      <c r="K670" s="412"/>
      <c r="L670" s="389"/>
      <c r="M670" s="390">
        <v>9</v>
      </c>
      <c r="N670" s="391">
        <f>A664</f>
        <v>44904</v>
      </c>
      <c r="O670" s="391" t="str">
        <f>IF(A666="","",A666)</f>
        <v>Uco</v>
      </c>
      <c r="P670" s="392" t="str">
        <f>A663</f>
        <v>Fri</v>
      </c>
      <c r="U670" s="391"/>
    </row>
    <row r="671" spans="1:21" s="390" customFormat="1" ht="14.25" customHeight="1" thickBot="1">
      <c r="A671" s="336" t="s">
        <v>1786</v>
      </c>
      <c r="B671" s="397"/>
      <c r="C671" s="398" t="s">
        <v>1637</v>
      </c>
      <c r="D671" s="399"/>
      <c r="E671" s="400"/>
      <c r="F671" s="401"/>
      <c r="G671" s="402"/>
      <c r="H671" s="402"/>
      <c r="I671" s="402"/>
      <c r="J671" s="402"/>
      <c r="K671" s="413"/>
      <c r="L671" s="403"/>
      <c r="M671" s="390">
        <v>10</v>
      </c>
      <c r="N671" s="391">
        <f>A664</f>
        <v>44904</v>
      </c>
      <c r="O671" s="391" t="str">
        <f>IF(A666="","",A666)</f>
        <v>Uco</v>
      </c>
      <c r="P671" s="392" t="str">
        <f>A663</f>
        <v>Fri</v>
      </c>
      <c r="U671" s="391"/>
    </row>
    <row r="672" spans="1:21" s="380" customFormat="1" ht="14.25" customHeight="1">
      <c r="A672" s="330"/>
      <c r="B672" s="374"/>
      <c r="C672" s="375"/>
      <c r="D672" s="376"/>
      <c r="E672" s="377"/>
      <c r="F672" s="377"/>
      <c r="G672" s="378"/>
      <c r="H672" s="378"/>
      <c r="I672" s="378"/>
      <c r="J672" s="378"/>
      <c r="K672" s="411"/>
      <c r="L672" s="379"/>
      <c r="N672" s="381"/>
      <c r="O672" s="381"/>
      <c r="P672" s="382"/>
      <c r="U672" s="383"/>
    </row>
    <row r="673" spans="1:21" s="390" customFormat="1" ht="14.25" customHeight="1">
      <c r="A673" s="331" t="s">
        <v>945</v>
      </c>
      <c r="B673" s="384">
        <v>4</v>
      </c>
      <c r="C673" s="385">
        <v>0.36805555555555558</v>
      </c>
      <c r="D673" s="386" t="s">
        <v>1668</v>
      </c>
      <c r="E673" s="387" t="s">
        <v>873</v>
      </c>
      <c r="F673" s="377"/>
      <c r="G673" s="388">
        <v>350</v>
      </c>
      <c r="H673" s="388" t="s">
        <v>1580</v>
      </c>
      <c r="I673" s="388"/>
      <c r="J673" s="388"/>
      <c r="K673" s="412">
        <v>0</v>
      </c>
      <c r="L673" s="389"/>
      <c r="M673" s="390">
        <v>2</v>
      </c>
      <c r="N673" s="391">
        <f>A674</f>
        <v>44904</v>
      </c>
      <c r="O673" s="391" t="str">
        <f>IF(A676="","",A676)</f>
        <v>Luján</v>
      </c>
      <c r="P673" s="392" t="str">
        <f>A673</f>
        <v>Fri</v>
      </c>
      <c r="U673" s="391"/>
    </row>
    <row r="674" spans="1:21" s="390" customFormat="1" ht="14.25" customHeight="1">
      <c r="A674" s="332">
        <v>44904</v>
      </c>
      <c r="B674" s="384"/>
      <c r="C674" s="394"/>
      <c r="D674" s="393" t="s">
        <v>846</v>
      </c>
      <c r="E674" s="379"/>
      <c r="F674" s="379"/>
      <c r="G674" s="388"/>
      <c r="H674" s="388"/>
      <c r="I674" s="388"/>
      <c r="J674" s="388"/>
      <c r="K674" s="412"/>
      <c r="L674" s="389"/>
      <c r="M674" s="390">
        <v>3</v>
      </c>
      <c r="N674" s="391">
        <f>A674</f>
        <v>44904</v>
      </c>
      <c r="O674" s="391" t="str">
        <f>IF(A676="","",A676)</f>
        <v>Luján</v>
      </c>
      <c r="P674" s="392" t="str">
        <f>A673</f>
        <v>Fri</v>
      </c>
      <c r="U674" s="391"/>
    </row>
    <row r="675" spans="1:21" s="390" customFormat="1" ht="14.25" customHeight="1">
      <c r="A675" s="333">
        <v>148</v>
      </c>
      <c r="B675" s="384"/>
      <c r="C675" s="385">
        <v>0.36805555555555558</v>
      </c>
      <c r="D675" s="393" t="s">
        <v>1751</v>
      </c>
      <c r="E675" s="387" t="s">
        <v>873</v>
      </c>
      <c r="F675" s="387" t="s">
        <v>1834</v>
      </c>
      <c r="G675" s="388">
        <v>165</v>
      </c>
      <c r="H675" s="388"/>
      <c r="I675" s="388">
        <v>165</v>
      </c>
      <c r="J675" s="388"/>
      <c r="K675" s="412">
        <v>0</v>
      </c>
      <c r="L675" s="389"/>
      <c r="M675" s="390">
        <v>4</v>
      </c>
      <c r="N675" s="391">
        <f>A674</f>
        <v>44904</v>
      </c>
      <c r="O675" s="391" t="str">
        <f>IF(A676="","",A676)</f>
        <v>Luján</v>
      </c>
      <c r="P675" s="392" t="str">
        <f>A673</f>
        <v>Fri</v>
      </c>
      <c r="U675" s="391"/>
    </row>
    <row r="676" spans="1:21" s="390" customFormat="1" ht="14.25" customHeight="1">
      <c r="A676" s="334" t="s">
        <v>64</v>
      </c>
      <c r="B676" s="384"/>
      <c r="C676" s="394"/>
      <c r="D676" s="393" t="s">
        <v>1749</v>
      </c>
      <c r="E676" s="377" t="s">
        <v>1798</v>
      </c>
      <c r="F676" s="387" t="s">
        <v>1752</v>
      </c>
      <c r="G676" s="388">
        <v>165</v>
      </c>
      <c r="H676" s="396"/>
      <c r="I676" s="388">
        <v>165</v>
      </c>
      <c r="J676" s="388"/>
      <c r="K676" s="412">
        <v>0</v>
      </c>
      <c r="L676" s="389"/>
      <c r="M676" s="390">
        <v>5</v>
      </c>
      <c r="N676" s="391">
        <f>A674</f>
        <v>44904</v>
      </c>
      <c r="O676" s="391" t="str">
        <f>IF(A676="","",A676)</f>
        <v>Luján</v>
      </c>
      <c r="P676" s="392" t="str">
        <f>A673</f>
        <v>Fri</v>
      </c>
      <c r="U676" s="391"/>
    </row>
    <row r="677" spans="1:21" s="390" customFormat="1" ht="14.25" customHeight="1">
      <c r="A677" s="335" t="s">
        <v>1788</v>
      </c>
      <c r="B677" s="384"/>
      <c r="C677" s="385"/>
      <c r="D677" s="395"/>
      <c r="E677" s="387"/>
      <c r="F677" s="377"/>
      <c r="G677" s="396"/>
      <c r="H677" s="396"/>
      <c r="I677" s="388"/>
      <c r="J677" s="388"/>
      <c r="K677" s="412"/>
      <c r="L677" s="389"/>
      <c r="M677" s="390">
        <v>6</v>
      </c>
      <c r="N677" s="391">
        <f>A674</f>
        <v>44904</v>
      </c>
      <c r="O677" s="391" t="str">
        <f>IF(A676="","",A676)</f>
        <v>Luján</v>
      </c>
      <c r="P677" s="392" t="str">
        <f>A673</f>
        <v>Fri</v>
      </c>
      <c r="U677" s="391"/>
    </row>
    <row r="678" spans="1:21" s="390" customFormat="1" ht="14.25" customHeight="1">
      <c r="A678" s="335" t="s">
        <v>1754</v>
      </c>
      <c r="B678" s="384"/>
      <c r="C678" s="385"/>
      <c r="D678" s="395"/>
      <c r="E678" s="387"/>
      <c r="F678" s="379"/>
      <c r="G678" s="388"/>
      <c r="H678" s="388"/>
      <c r="I678" s="388"/>
      <c r="J678" s="388"/>
      <c r="K678" s="412"/>
      <c r="L678" s="389"/>
      <c r="M678" s="390">
        <v>7</v>
      </c>
      <c r="N678" s="391">
        <f>A674</f>
        <v>44904</v>
      </c>
      <c r="O678" s="391" t="str">
        <f>IF(A676="","",A676)</f>
        <v>Luján</v>
      </c>
      <c r="P678" s="392" t="str">
        <f>A673</f>
        <v>Fri</v>
      </c>
      <c r="U678" s="391"/>
    </row>
    <row r="679" spans="1:21" s="390" customFormat="1" ht="14.25" customHeight="1">
      <c r="A679" s="335" t="s">
        <v>1028</v>
      </c>
      <c r="B679" s="384"/>
      <c r="C679" s="385"/>
      <c r="D679" s="393"/>
      <c r="E679" s="387"/>
      <c r="F679" s="377"/>
      <c r="G679" s="388"/>
      <c r="H679" s="388"/>
      <c r="I679" s="388"/>
      <c r="J679" s="388"/>
      <c r="K679" s="412"/>
      <c r="L679" s="389"/>
      <c r="M679" s="390">
        <v>8</v>
      </c>
      <c r="N679" s="391">
        <f>A674</f>
        <v>44904</v>
      </c>
      <c r="O679" s="391" t="str">
        <f>IF(A676="","",A676)</f>
        <v>Luján</v>
      </c>
      <c r="P679" s="392" t="str">
        <f>A673</f>
        <v>Fri</v>
      </c>
      <c r="U679" s="391"/>
    </row>
    <row r="680" spans="1:21" s="390" customFormat="1" ht="14.25" customHeight="1">
      <c r="A680" s="335" t="s">
        <v>1789</v>
      </c>
      <c r="B680" s="384"/>
      <c r="C680" s="385"/>
      <c r="D680" s="393"/>
      <c r="E680" s="387"/>
      <c r="F680" s="379"/>
      <c r="G680" s="388"/>
      <c r="H680" s="388"/>
      <c r="I680" s="388"/>
      <c r="J680" s="388"/>
      <c r="K680" s="412"/>
      <c r="L680" s="389"/>
      <c r="M680" s="390">
        <v>9</v>
      </c>
      <c r="N680" s="391">
        <f>A674</f>
        <v>44904</v>
      </c>
      <c r="O680" s="391" t="str">
        <f>IF(A676="","",A676)</f>
        <v>Luján</v>
      </c>
      <c r="P680" s="392" t="str">
        <f>A673</f>
        <v>Fri</v>
      </c>
      <c r="U680" s="391"/>
    </row>
    <row r="681" spans="1:21" s="390" customFormat="1" ht="14.25" customHeight="1" thickBot="1">
      <c r="A681" s="336" t="s">
        <v>1785</v>
      </c>
      <c r="B681" s="397"/>
      <c r="C681" s="398" t="s">
        <v>1637</v>
      </c>
      <c r="D681" s="399"/>
      <c r="E681" s="400"/>
      <c r="F681" s="401"/>
      <c r="G681" s="402"/>
      <c r="H681" s="402"/>
      <c r="I681" s="402"/>
      <c r="J681" s="402"/>
      <c r="K681" s="413"/>
      <c r="L681" s="403"/>
      <c r="M681" s="390">
        <v>10</v>
      </c>
      <c r="N681" s="391">
        <f>A674</f>
        <v>44904</v>
      </c>
      <c r="O681" s="391" t="str">
        <f>IF(A676="","",A676)</f>
        <v>Luján</v>
      </c>
      <c r="P681" s="392" t="str">
        <f>A673</f>
        <v>Fri</v>
      </c>
      <c r="U681" s="391"/>
    </row>
    <row r="682" spans="1:21" s="239" customFormat="1" ht="14.25" customHeight="1">
      <c r="A682" s="330"/>
      <c r="B682" s="234"/>
      <c r="C682" s="262"/>
      <c r="D682" s="232"/>
      <c r="E682" s="41"/>
      <c r="F682" s="41"/>
      <c r="G682" s="263"/>
      <c r="H682" s="263"/>
      <c r="I682" s="263"/>
      <c r="J682" s="263"/>
      <c r="K682" s="411"/>
      <c r="L682" s="235"/>
      <c r="M682" s="236"/>
      <c r="N682" s="237"/>
      <c r="O682" s="237"/>
      <c r="P682" s="238"/>
      <c r="U682" s="240"/>
    </row>
    <row r="683" spans="1:21" ht="14.25" customHeight="1">
      <c r="A683" s="331" t="s">
        <v>946</v>
      </c>
      <c r="B683" s="268">
        <v>6</v>
      </c>
      <c r="C683" s="42">
        <v>0.3611111111111111</v>
      </c>
      <c r="D683" s="12" t="s">
        <v>1250</v>
      </c>
      <c r="E683" s="28" t="s">
        <v>62</v>
      </c>
      <c r="F683" s="28" t="s">
        <v>948</v>
      </c>
      <c r="G683" s="36">
        <v>1500</v>
      </c>
      <c r="H683" s="36"/>
      <c r="I683" s="36" t="s">
        <v>1738</v>
      </c>
      <c r="J683" s="36"/>
      <c r="K683" s="412">
        <v>0</v>
      </c>
      <c r="L683" s="2"/>
      <c r="M683" s="1">
        <v>2</v>
      </c>
      <c r="N683" s="15">
        <f>A684</f>
        <v>44905</v>
      </c>
      <c r="O683" s="15" t="str">
        <f>IF(A686="","",A686)</f>
        <v>Luján</v>
      </c>
      <c r="P683" s="37" t="str">
        <f>A683</f>
        <v>Sat</v>
      </c>
      <c r="U683" s="38"/>
    </row>
    <row r="684" spans="1:21" ht="14.25" customHeight="1">
      <c r="A684" s="332">
        <v>44905</v>
      </c>
      <c r="B684" s="268"/>
      <c r="C684" s="42"/>
      <c r="D684" s="29" t="s">
        <v>846</v>
      </c>
      <c r="E684" s="39"/>
      <c r="F684" s="329" t="s">
        <v>1757</v>
      </c>
      <c r="G684" s="36"/>
      <c r="H684" s="36"/>
      <c r="I684" s="36"/>
      <c r="J684" s="36"/>
      <c r="K684" s="412"/>
      <c r="L684" s="2"/>
      <c r="M684" s="1">
        <v>3</v>
      </c>
      <c r="N684" s="15">
        <f>A684</f>
        <v>44905</v>
      </c>
      <c r="O684" s="15" t="str">
        <f>IF(A686="","",A686)</f>
        <v>Luján</v>
      </c>
      <c r="P684" s="37" t="str">
        <f>A683</f>
        <v>Sat</v>
      </c>
      <c r="U684" s="38"/>
    </row>
    <row r="685" spans="1:21" ht="14.25" customHeight="1">
      <c r="A685" s="333">
        <v>149</v>
      </c>
      <c r="B685" s="268"/>
      <c r="C685" s="42">
        <v>0.36805555555555558</v>
      </c>
      <c r="D685" s="29" t="s">
        <v>1489</v>
      </c>
      <c r="E685" s="28" t="s">
        <v>1756</v>
      </c>
      <c r="F685" s="41"/>
      <c r="G685" s="36">
        <v>700</v>
      </c>
      <c r="H685" s="36" t="s">
        <v>1784</v>
      </c>
      <c r="I685" s="36"/>
      <c r="J685" s="36"/>
      <c r="K685" s="412">
        <v>0</v>
      </c>
      <c r="L685" s="2"/>
      <c r="M685" s="1">
        <v>4</v>
      </c>
      <c r="N685" s="15">
        <f>A684</f>
        <v>44905</v>
      </c>
      <c r="O685" s="15" t="str">
        <f>IF(A686="","",A686)</f>
        <v>Luján</v>
      </c>
      <c r="P685" s="37" t="str">
        <f>A683</f>
        <v>Sat</v>
      </c>
      <c r="U685" s="38"/>
    </row>
    <row r="686" spans="1:21" ht="14.25" customHeight="1">
      <c r="A686" s="334" t="s">
        <v>64</v>
      </c>
      <c r="B686" s="268"/>
      <c r="C686" s="43"/>
      <c r="D686" s="29" t="s">
        <v>846</v>
      </c>
      <c r="E686" s="39"/>
      <c r="F686" s="39"/>
      <c r="G686" s="342"/>
      <c r="H686" s="342"/>
      <c r="I686" s="36"/>
      <c r="J686" s="36"/>
      <c r="K686" s="412"/>
      <c r="L686" s="2"/>
      <c r="M686" s="1">
        <v>5</v>
      </c>
      <c r="N686" s="15">
        <f>A684</f>
        <v>44905</v>
      </c>
      <c r="O686" s="15" t="str">
        <f>IF(A686="","",A686)</f>
        <v>Luján</v>
      </c>
      <c r="P686" s="37" t="str">
        <f>A683</f>
        <v>Sat</v>
      </c>
      <c r="U686" s="38"/>
    </row>
    <row r="687" spans="1:21" ht="14.25" customHeight="1">
      <c r="A687" s="335" t="s">
        <v>1674</v>
      </c>
      <c r="B687" s="268"/>
      <c r="C687" s="42"/>
      <c r="D687" s="29" t="s">
        <v>846</v>
      </c>
      <c r="E687" s="28"/>
      <c r="F687" s="39"/>
      <c r="G687" s="36"/>
      <c r="H687" s="36"/>
      <c r="I687" s="36"/>
      <c r="J687" s="36"/>
      <c r="K687" s="412"/>
      <c r="L687" s="2"/>
      <c r="M687" s="1">
        <v>6</v>
      </c>
      <c r="N687" s="15">
        <f>A684</f>
        <v>44905</v>
      </c>
      <c r="O687" s="15" t="str">
        <f>IF(A686="","",A686)</f>
        <v>Luján</v>
      </c>
      <c r="P687" s="37" t="str">
        <f>A683</f>
        <v>Sat</v>
      </c>
      <c r="U687" s="38"/>
    </row>
    <row r="688" spans="1:21" ht="14.25" customHeight="1">
      <c r="A688" s="335" t="s">
        <v>1093</v>
      </c>
      <c r="B688" s="268"/>
      <c r="C688" s="42"/>
      <c r="D688" s="29" t="s">
        <v>846</v>
      </c>
      <c r="E688" s="28"/>
      <c r="F688" s="39"/>
      <c r="G688" s="36"/>
      <c r="H688" s="36"/>
      <c r="I688" s="36"/>
      <c r="J688" s="36"/>
      <c r="K688" s="412"/>
      <c r="L688" s="2"/>
      <c r="M688" s="1">
        <v>7</v>
      </c>
      <c r="N688" s="15">
        <f>A684</f>
        <v>44905</v>
      </c>
      <c r="O688" s="15" t="str">
        <f>IF(A686="","",A686)</f>
        <v>Luján</v>
      </c>
      <c r="P688" s="37" t="str">
        <f>A683</f>
        <v>Sat</v>
      </c>
      <c r="U688" s="38"/>
    </row>
    <row r="689" spans="1:21" ht="14.25" customHeight="1">
      <c r="A689" s="335" t="s">
        <v>1028</v>
      </c>
      <c r="B689" s="268"/>
      <c r="C689" s="42"/>
      <c r="D689" s="29"/>
      <c r="E689" s="28"/>
      <c r="F689" s="39"/>
      <c r="G689" s="36"/>
      <c r="H689" s="36"/>
      <c r="I689" s="36"/>
      <c r="J689" s="36"/>
      <c r="K689" s="412"/>
      <c r="L689" s="2"/>
      <c r="M689" s="1">
        <v>8</v>
      </c>
      <c r="N689" s="15">
        <f>A684</f>
        <v>44905</v>
      </c>
      <c r="O689" s="15" t="str">
        <f>IF(A686="","",A686)</f>
        <v>Luján</v>
      </c>
      <c r="P689" s="37" t="str">
        <f>A683</f>
        <v>Sat</v>
      </c>
      <c r="U689" s="38"/>
    </row>
    <row r="690" spans="1:21" ht="14.25" customHeight="1">
      <c r="A690" s="335" t="s">
        <v>1804</v>
      </c>
      <c r="B690" s="268"/>
      <c r="C690" s="42"/>
      <c r="D690" s="29"/>
      <c r="E690" s="28"/>
      <c r="F690" s="39"/>
      <c r="G690" s="36"/>
      <c r="H690" s="36"/>
      <c r="I690" s="36"/>
      <c r="J690" s="36"/>
      <c r="K690" s="412"/>
      <c r="L690" s="2"/>
      <c r="M690" s="1">
        <v>9</v>
      </c>
      <c r="N690" s="15">
        <f>A684</f>
        <v>44905</v>
      </c>
      <c r="O690" s="15" t="str">
        <f>IF(A686="","",A686)</f>
        <v>Luján</v>
      </c>
      <c r="P690" s="37" t="str">
        <f>A683</f>
        <v>Sat</v>
      </c>
      <c r="U690" s="38"/>
    </row>
    <row r="691" spans="1:21" ht="14.25" customHeight="1" thickBot="1">
      <c r="A691" s="336" t="s">
        <v>1587</v>
      </c>
      <c r="B691" s="277"/>
      <c r="C691" s="284" t="s">
        <v>1748</v>
      </c>
      <c r="D691" s="259"/>
      <c r="E691" s="260"/>
      <c r="F691" s="46"/>
      <c r="G691" s="261"/>
      <c r="H691" s="261"/>
      <c r="I691" s="261"/>
      <c r="J691" s="261"/>
      <c r="K691" s="413"/>
      <c r="L691" s="3"/>
      <c r="M691" s="1">
        <v>10</v>
      </c>
      <c r="N691" s="15">
        <f>A684</f>
        <v>44905</v>
      </c>
      <c r="O691" s="15" t="str">
        <f>IF(A686="","",A686)</f>
        <v>Luján</v>
      </c>
      <c r="P691" s="37" t="str">
        <f>A683</f>
        <v>Sat</v>
      </c>
      <c r="U691" s="38"/>
    </row>
    <row r="692" spans="1:21" s="239" customFormat="1" ht="14.25" customHeight="1">
      <c r="A692" s="330"/>
      <c r="B692" s="234"/>
      <c r="C692" s="262"/>
      <c r="D692" s="232"/>
      <c r="E692" s="41"/>
      <c r="F692" s="41"/>
      <c r="G692" s="263"/>
      <c r="H692" s="263"/>
      <c r="I692" s="263"/>
      <c r="J692" s="263"/>
      <c r="K692" s="411"/>
      <c r="L692" s="235"/>
      <c r="M692" s="236"/>
      <c r="N692" s="237"/>
      <c r="O692" s="237"/>
      <c r="P692" s="238"/>
      <c r="U692" s="240"/>
    </row>
    <row r="693" spans="1:21" ht="14.25" customHeight="1">
      <c r="A693" s="331" t="s">
        <v>941</v>
      </c>
      <c r="B693" s="268">
        <v>2</v>
      </c>
      <c r="C693" s="42">
        <v>0.37152777777777773</v>
      </c>
      <c r="D693" s="12" t="s">
        <v>1250</v>
      </c>
      <c r="E693" s="28" t="s">
        <v>62</v>
      </c>
      <c r="F693" s="28" t="s">
        <v>948</v>
      </c>
      <c r="G693" s="36">
        <v>1500</v>
      </c>
      <c r="H693" s="36"/>
      <c r="I693" s="36" t="s">
        <v>1738</v>
      </c>
      <c r="J693" s="36"/>
      <c r="K693" s="412">
        <v>0</v>
      </c>
      <c r="L693" s="2"/>
      <c r="M693" s="1">
        <v>2</v>
      </c>
      <c r="N693" s="15">
        <f>A694</f>
        <v>44907</v>
      </c>
      <c r="O693" s="15" t="str">
        <f>IF(A696="","",A696)</f>
        <v>Profound Malbec</v>
      </c>
      <c r="P693" s="37" t="str">
        <f>A693</f>
        <v>Mon</v>
      </c>
      <c r="U693" s="38"/>
    </row>
    <row r="694" spans="1:21" ht="14.25" customHeight="1">
      <c r="A694" s="332">
        <v>44907</v>
      </c>
      <c r="B694" s="268"/>
      <c r="C694" s="42"/>
      <c r="D694" s="29" t="s">
        <v>846</v>
      </c>
      <c r="E694" s="39"/>
      <c r="F694" s="329" t="s">
        <v>1805</v>
      </c>
      <c r="G694" s="36"/>
      <c r="H694" s="36"/>
      <c r="I694" s="36"/>
      <c r="J694" s="36"/>
      <c r="K694" s="412"/>
      <c r="L694" s="2"/>
      <c r="M694" s="1">
        <v>3</v>
      </c>
      <c r="N694" s="15">
        <f>A694</f>
        <v>44907</v>
      </c>
      <c r="O694" s="15" t="str">
        <f>IF(A696="","",A696)</f>
        <v>Profound Malbec</v>
      </c>
      <c r="P694" s="37" t="str">
        <f>A693</f>
        <v>Mon</v>
      </c>
      <c r="U694" s="38"/>
    </row>
    <row r="695" spans="1:21" ht="14.25" customHeight="1">
      <c r="A695" s="333">
        <v>150</v>
      </c>
      <c r="B695" s="268"/>
      <c r="C695" s="42"/>
      <c r="D695" s="29"/>
      <c r="E695" s="28"/>
      <c r="F695" s="28"/>
      <c r="G695" s="36"/>
      <c r="H695" s="342"/>
      <c r="I695" s="36"/>
      <c r="J695" s="36"/>
      <c r="K695" s="412"/>
      <c r="L695" s="2"/>
      <c r="M695" s="1">
        <v>4</v>
      </c>
      <c r="N695" s="15">
        <f>A694</f>
        <v>44907</v>
      </c>
      <c r="O695" s="15" t="str">
        <f>IF(A696="","",A696)</f>
        <v>Profound Malbec</v>
      </c>
      <c r="P695" s="37" t="str">
        <f>A693</f>
        <v>Mon</v>
      </c>
      <c r="U695" s="38"/>
    </row>
    <row r="696" spans="1:21" ht="14.25" customHeight="1">
      <c r="A696" s="334" t="s">
        <v>1097</v>
      </c>
      <c r="B696" s="268"/>
      <c r="C696" s="43"/>
      <c r="D696" s="40"/>
      <c r="E696" s="39"/>
      <c r="F696" s="39"/>
      <c r="G696" s="342"/>
      <c r="H696" s="342"/>
      <c r="I696" s="36"/>
      <c r="J696" s="36"/>
      <c r="K696" s="412"/>
      <c r="L696" s="2"/>
      <c r="M696" s="1">
        <v>5</v>
      </c>
      <c r="N696" s="15">
        <f>A694</f>
        <v>44907</v>
      </c>
      <c r="O696" s="15" t="str">
        <f>IF(A696="","",A696)</f>
        <v>Profound Malbec</v>
      </c>
      <c r="P696" s="37" t="str">
        <f>A693</f>
        <v>Mon</v>
      </c>
      <c r="U696" s="38"/>
    </row>
    <row r="697" spans="1:21" ht="14.25" customHeight="1">
      <c r="A697" s="335" t="s">
        <v>1811</v>
      </c>
      <c r="B697" s="268"/>
      <c r="C697" s="42"/>
      <c r="D697" s="29"/>
      <c r="E697" s="28"/>
      <c r="F697" s="39"/>
      <c r="G697" s="36"/>
      <c r="H697" s="36"/>
      <c r="I697" s="36"/>
      <c r="J697" s="36"/>
      <c r="K697" s="412"/>
      <c r="L697" s="2"/>
      <c r="M697" s="1">
        <v>6</v>
      </c>
      <c r="N697" s="15">
        <f>A694</f>
        <v>44907</v>
      </c>
      <c r="O697" s="15" t="str">
        <f>IF(A696="","",A696)</f>
        <v>Profound Malbec</v>
      </c>
      <c r="P697" s="37" t="str">
        <f>A693</f>
        <v>Mon</v>
      </c>
      <c r="U697" s="38"/>
    </row>
    <row r="698" spans="1:21" ht="14.25" customHeight="1">
      <c r="A698" s="335" t="s">
        <v>1005</v>
      </c>
      <c r="B698" s="268"/>
      <c r="C698" s="42"/>
      <c r="D698" s="29" t="s">
        <v>1105</v>
      </c>
      <c r="E698" s="28"/>
      <c r="F698" s="39"/>
      <c r="G698" s="36"/>
      <c r="H698" s="36"/>
      <c r="I698" s="36"/>
      <c r="J698" s="36"/>
      <c r="K698" s="412"/>
      <c r="L698" s="2"/>
      <c r="M698" s="1">
        <v>7</v>
      </c>
      <c r="N698" s="15">
        <f>A694</f>
        <v>44907</v>
      </c>
      <c r="O698" s="15" t="str">
        <f>IF(A696="","",A696)</f>
        <v>Profound Malbec</v>
      </c>
      <c r="P698" s="37" t="str">
        <f>A693</f>
        <v>Mon</v>
      </c>
      <c r="U698" s="38"/>
    </row>
    <row r="699" spans="1:21" ht="14.25" customHeight="1">
      <c r="A699" s="335" t="s">
        <v>1812</v>
      </c>
      <c r="B699" s="268"/>
      <c r="C699" s="42"/>
      <c r="D699" s="29"/>
      <c r="E699" s="28"/>
      <c r="F699" s="39"/>
      <c r="G699" s="36"/>
      <c r="H699" s="36"/>
      <c r="I699" s="36"/>
      <c r="J699" s="36"/>
      <c r="K699" s="412"/>
      <c r="L699" s="2"/>
      <c r="M699" s="1">
        <v>8</v>
      </c>
      <c r="N699" s="15">
        <f>A694</f>
        <v>44907</v>
      </c>
      <c r="O699" s="15" t="str">
        <f>IF(A696="","",A696)</f>
        <v>Profound Malbec</v>
      </c>
      <c r="P699" s="37" t="str">
        <f>A693</f>
        <v>Mon</v>
      </c>
      <c r="U699" s="38"/>
    </row>
    <row r="700" spans="1:21" ht="14.25" customHeight="1">
      <c r="A700" s="337"/>
      <c r="B700" s="268"/>
      <c r="C700" s="42"/>
      <c r="D700" s="29"/>
      <c r="E700" s="28"/>
      <c r="F700" s="39"/>
      <c r="G700" s="36"/>
      <c r="H700" s="36"/>
      <c r="I700" s="36"/>
      <c r="J700" s="36"/>
      <c r="K700" s="412"/>
      <c r="L700" s="2"/>
      <c r="M700" s="1">
        <v>9</v>
      </c>
      <c r="N700" s="15">
        <f>A694</f>
        <v>44907</v>
      </c>
      <c r="O700" s="15" t="str">
        <f>IF(A696="","",A696)</f>
        <v>Profound Malbec</v>
      </c>
      <c r="P700" s="37" t="str">
        <f>A693</f>
        <v>Mon</v>
      </c>
      <c r="U700" s="38"/>
    </row>
    <row r="701" spans="1:21" ht="14.25" customHeight="1" thickBot="1">
      <c r="A701" s="336" t="s">
        <v>1799</v>
      </c>
      <c r="B701" s="277"/>
      <c r="C701" s="284" t="s">
        <v>1590</v>
      </c>
      <c r="D701" s="259"/>
      <c r="E701" s="260"/>
      <c r="F701" s="46"/>
      <c r="G701" s="261"/>
      <c r="H701" s="261"/>
      <c r="I701" s="261"/>
      <c r="J701" s="261"/>
      <c r="K701" s="413"/>
      <c r="L701" s="3"/>
      <c r="M701" s="1">
        <v>10</v>
      </c>
      <c r="N701" s="15">
        <f>A694</f>
        <v>44907</v>
      </c>
      <c r="O701" s="15" t="str">
        <f>IF(A696="","",A696)</f>
        <v>Profound Malbec</v>
      </c>
      <c r="P701" s="37" t="str">
        <f>A693</f>
        <v>Mon</v>
      </c>
      <c r="U701" s="38"/>
    </row>
    <row r="702" spans="1:21" s="239" customFormat="1" ht="14.25" customHeight="1">
      <c r="A702" s="330"/>
      <c r="B702" s="234"/>
      <c r="C702" s="262"/>
      <c r="D702" s="232"/>
      <c r="E702" s="41"/>
      <c r="F702" s="41"/>
      <c r="G702" s="263"/>
      <c r="H702" s="263"/>
      <c r="I702" s="263"/>
      <c r="J702" s="263"/>
      <c r="K702" s="411"/>
      <c r="L702" s="235"/>
      <c r="M702" s="236"/>
      <c r="N702" s="237"/>
      <c r="O702" s="237"/>
      <c r="P702" s="238"/>
      <c r="U702" s="240"/>
    </row>
    <row r="703" spans="1:21" ht="14.25" customHeight="1">
      <c r="A703" s="331" t="s">
        <v>943</v>
      </c>
      <c r="B703" s="268">
        <v>2</v>
      </c>
      <c r="C703" s="42">
        <v>0.36805555555555558</v>
      </c>
      <c r="D703" s="12" t="s">
        <v>1239</v>
      </c>
      <c r="E703" s="28" t="s">
        <v>1268</v>
      </c>
      <c r="F703" s="41"/>
      <c r="G703" s="36">
        <v>730</v>
      </c>
      <c r="H703" s="36"/>
      <c r="I703" s="36" t="s">
        <v>1513</v>
      </c>
      <c r="J703" s="36"/>
      <c r="K703" s="412">
        <v>0</v>
      </c>
      <c r="L703" s="2"/>
      <c r="M703" s="1">
        <v>2</v>
      </c>
      <c r="N703" s="15">
        <f>A704</f>
        <v>44909</v>
      </c>
      <c r="O703" s="15" t="str">
        <f>IF(A706="","",A706)</f>
        <v>Deluxe Icon</v>
      </c>
      <c r="P703" s="37" t="str">
        <f>A703</f>
        <v>Wed</v>
      </c>
      <c r="U703" s="38"/>
    </row>
    <row r="704" spans="1:21" ht="14.25" customHeight="1">
      <c r="A704" s="332">
        <v>44909</v>
      </c>
      <c r="B704" s="268"/>
      <c r="C704" s="42"/>
      <c r="D704" s="355" t="s">
        <v>1819</v>
      </c>
      <c r="E704" s="343" t="s">
        <v>1269</v>
      </c>
      <c r="F704" s="41"/>
      <c r="G704" s="342"/>
      <c r="H704" s="36"/>
      <c r="I704" s="342"/>
      <c r="J704" s="36"/>
      <c r="K704" s="412"/>
      <c r="L704" s="2"/>
      <c r="M704" s="1">
        <v>3</v>
      </c>
      <c r="N704" s="15">
        <f>A704</f>
        <v>44909</v>
      </c>
      <c r="O704" s="15" t="str">
        <f>IF(A706="","",A706)</f>
        <v>Deluxe Icon</v>
      </c>
      <c r="P704" s="37" t="str">
        <f>A703</f>
        <v>Wed</v>
      </c>
      <c r="U704" s="38"/>
    </row>
    <row r="705" spans="1:21" ht="14.25" customHeight="1">
      <c r="A705" s="333">
        <v>151</v>
      </c>
      <c r="B705" s="268"/>
      <c r="C705" s="42"/>
      <c r="D705" s="29"/>
      <c r="E705" s="28"/>
      <c r="F705" s="41" t="s">
        <v>1832</v>
      </c>
      <c r="G705" s="36"/>
      <c r="H705" s="342"/>
      <c r="I705" s="36"/>
      <c r="J705" s="36"/>
      <c r="K705" s="412"/>
      <c r="L705" s="2"/>
      <c r="M705" s="1">
        <v>4</v>
      </c>
      <c r="N705" s="15">
        <f>A704</f>
        <v>44909</v>
      </c>
      <c r="O705" s="15" t="str">
        <f>IF(A706="","",A706)</f>
        <v>Deluxe Icon</v>
      </c>
      <c r="P705" s="37" t="str">
        <f>A703</f>
        <v>Wed</v>
      </c>
      <c r="U705" s="38"/>
    </row>
    <row r="706" spans="1:21" ht="14.25" customHeight="1">
      <c r="A706" s="334" t="s">
        <v>844</v>
      </c>
      <c r="B706" s="268"/>
      <c r="C706" s="43"/>
      <c r="D706" s="40"/>
      <c r="E706" s="39"/>
      <c r="F706" s="41"/>
      <c r="G706" s="342"/>
      <c r="H706" s="342"/>
      <c r="I706" s="36"/>
      <c r="J706" s="36"/>
      <c r="K706" s="412"/>
      <c r="L706" s="2"/>
      <c r="M706" s="1">
        <v>5</v>
      </c>
      <c r="N706" s="15">
        <f>A704</f>
        <v>44909</v>
      </c>
      <c r="O706" s="15" t="str">
        <f>IF(A706="","",A706)</f>
        <v>Deluxe Icon</v>
      </c>
      <c r="P706" s="37" t="str">
        <f>A703</f>
        <v>Wed</v>
      </c>
      <c r="U706" s="38"/>
    </row>
    <row r="707" spans="1:21" ht="14.25" customHeight="1">
      <c r="A707" s="335" t="s">
        <v>1707</v>
      </c>
      <c r="B707" s="268"/>
      <c r="C707" s="42"/>
      <c r="D707" s="29"/>
      <c r="E707" s="28"/>
      <c r="F707" s="39"/>
      <c r="G707" s="36"/>
      <c r="H707" s="36"/>
      <c r="I707" s="36"/>
      <c r="J707" s="36"/>
      <c r="K707" s="412"/>
      <c r="L707" s="2"/>
      <c r="M707" s="1">
        <v>6</v>
      </c>
      <c r="N707" s="15">
        <f>A704</f>
        <v>44909</v>
      </c>
      <c r="O707" s="15" t="str">
        <f>IF(A706="","",A706)</f>
        <v>Deluxe Icon</v>
      </c>
      <c r="P707" s="37" t="str">
        <f>A703</f>
        <v>Wed</v>
      </c>
      <c r="U707" s="38"/>
    </row>
    <row r="708" spans="1:21" ht="14.25" customHeight="1">
      <c r="A708" s="335" t="s">
        <v>1826</v>
      </c>
      <c r="B708" s="268"/>
      <c r="C708" s="42"/>
      <c r="D708" s="29"/>
      <c r="E708" s="28"/>
      <c r="F708" s="39"/>
      <c r="G708" s="36"/>
      <c r="H708" s="36"/>
      <c r="I708" s="36"/>
      <c r="J708" s="36"/>
      <c r="K708" s="412"/>
      <c r="L708" s="2"/>
      <c r="M708" s="1">
        <v>7</v>
      </c>
      <c r="N708" s="15">
        <f>A704</f>
        <v>44909</v>
      </c>
      <c r="O708" s="15" t="str">
        <f>IF(A706="","",A706)</f>
        <v>Deluxe Icon</v>
      </c>
      <c r="P708" s="37" t="str">
        <f>A703</f>
        <v>Wed</v>
      </c>
      <c r="U708" s="38"/>
    </row>
    <row r="709" spans="1:21" ht="14.25" customHeight="1">
      <c r="A709" s="335" t="s">
        <v>1593</v>
      </c>
      <c r="B709" s="268"/>
      <c r="C709" s="42"/>
      <c r="D709" s="29" t="s">
        <v>849</v>
      </c>
      <c r="E709" s="28"/>
      <c r="F709" s="39"/>
      <c r="G709" s="36"/>
      <c r="H709" s="36"/>
      <c r="I709" s="36"/>
      <c r="J709" s="36"/>
      <c r="K709" s="412"/>
      <c r="L709" s="2"/>
      <c r="M709" s="1">
        <v>8</v>
      </c>
      <c r="N709" s="15">
        <f>A704</f>
        <v>44909</v>
      </c>
      <c r="O709" s="15" t="str">
        <f>IF(A706="","",A706)</f>
        <v>Deluxe Icon</v>
      </c>
      <c r="P709" s="37" t="str">
        <f>A703</f>
        <v>Wed</v>
      </c>
      <c r="U709" s="38"/>
    </row>
    <row r="710" spans="1:21" ht="14.25" customHeight="1">
      <c r="A710" s="337"/>
      <c r="B710" s="268"/>
      <c r="C710" s="42"/>
      <c r="D710" s="29"/>
      <c r="E710" s="28"/>
      <c r="F710" s="39"/>
      <c r="G710" s="36"/>
      <c r="H710" s="36"/>
      <c r="I710" s="36"/>
      <c r="J710" s="36"/>
      <c r="K710" s="412"/>
      <c r="L710" s="2"/>
      <c r="M710" s="1">
        <v>9</v>
      </c>
      <c r="N710" s="15">
        <f>A704</f>
        <v>44909</v>
      </c>
      <c r="O710" s="15" t="str">
        <f>IF(A706="","",A706)</f>
        <v>Deluxe Icon</v>
      </c>
      <c r="P710" s="37" t="str">
        <f>A703</f>
        <v>Wed</v>
      </c>
      <c r="U710" s="38"/>
    </row>
    <row r="711" spans="1:21" ht="14.25" customHeight="1" thickBot="1">
      <c r="A711" s="336" t="s">
        <v>1823</v>
      </c>
      <c r="B711" s="277"/>
      <c r="C711" s="284" t="s">
        <v>1591</v>
      </c>
      <c r="D711" s="259"/>
      <c r="E711" s="260"/>
      <c r="F711" s="46"/>
      <c r="G711" s="261"/>
      <c r="H711" s="261"/>
      <c r="I711" s="261"/>
      <c r="J711" s="261"/>
      <c r="K711" s="413"/>
      <c r="L711" s="3"/>
      <c r="M711" s="1">
        <v>10</v>
      </c>
      <c r="N711" s="15">
        <f>A704</f>
        <v>44909</v>
      </c>
      <c r="O711" s="15" t="str">
        <f>IF(A706="","",A706)</f>
        <v>Deluxe Icon</v>
      </c>
      <c r="P711" s="37" t="str">
        <f>A703</f>
        <v>Wed</v>
      </c>
      <c r="U711" s="38"/>
    </row>
    <row r="712" spans="1:21" s="239" customFormat="1" ht="14.25" customHeight="1">
      <c r="A712" s="330"/>
      <c r="B712" s="234"/>
      <c r="C712" s="262"/>
      <c r="D712" s="328"/>
      <c r="E712" s="41"/>
      <c r="F712" s="41"/>
      <c r="G712" s="263"/>
      <c r="H712" s="263"/>
      <c r="I712" s="263"/>
      <c r="J712" s="263"/>
      <c r="K712" s="411"/>
      <c r="L712" s="235"/>
      <c r="M712" s="236"/>
      <c r="N712" s="237"/>
      <c r="O712" s="237"/>
      <c r="P712" s="238"/>
      <c r="U712" s="240"/>
    </row>
    <row r="713" spans="1:21" ht="14.25" customHeight="1">
      <c r="A713" s="331" t="s">
        <v>943</v>
      </c>
      <c r="B713" s="268">
        <v>4</v>
      </c>
      <c r="C713" s="42">
        <v>0.3576388888888889</v>
      </c>
      <c r="D713" s="12" t="s">
        <v>1624</v>
      </c>
      <c r="E713" s="28" t="s">
        <v>1627</v>
      </c>
      <c r="F713" s="41"/>
      <c r="G713" s="36">
        <v>370</v>
      </c>
      <c r="H713" s="36" t="s">
        <v>1328</v>
      </c>
      <c r="I713" s="36"/>
      <c r="J713" s="36"/>
      <c r="K713" s="412">
        <v>0</v>
      </c>
      <c r="L713" s="2"/>
      <c r="M713" s="1">
        <v>2</v>
      </c>
      <c r="N713" s="15">
        <f>A714</f>
        <v>44909</v>
      </c>
      <c r="O713" s="15" t="str">
        <f>IF(A716="","",A716)</f>
        <v>Uco</v>
      </c>
      <c r="P713" s="37" t="str">
        <f>A713</f>
        <v>Wed</v>
      </c>
      <c r="U713" s="38"/>
    </row>
    <row r="714" spans="1:21" ht="14.25" customHeight="1">
      <c r="A714" s="332">
        <v>44909</v>
      </c>
      <c r="B714" s="268"/>
      <c r="C714" s="42"/>
      <c r="D714" s="355" t="s">
        <v>846</v>
      </c>
      <c r="E714" s="417"/>
      <c r="F714" s="41"/>
      <c r="G714" s="342"/>
      <c r="H714" s="342"/>
      <c r="I714" s="342"/>
      <c r="J714" s="36"/>
      <c r="K714" s="412"/>
      <c r="L714" s="2"/>
      <c r="M714" s="1">
        <v>3</v>
      </c>
      <c r="N714" s="15">
        <f>A714</f>
        <v>44909</v>
      </c>
      <c r="O714" s="15" t="str">
        <f>IF(A716="","",A716)</f>
        <v>Uco</v>
      </c>
      <c r="P714" s="37" t="str">
        <f>A713</f>
        <v>Wed</v>
      </c>
      <c r="U714" s="38"/>
    </row>
    <row r="715" spans="1:21" ht="14.25" customHeight="1">
      <c r="A715" s="333">
        <v>152</v>
      </c>
      <c r="B715" s="268"/>
      <c r="C715" s="42">
        <v>0.3611111111111111</v>
      </c>
      <c r="D715" s="29" t="s">
        <v>1779</v>
      </c>
      <c r="E715" s="28" t="s">
        <v>356</v>
      </c>
      <c r="F715" s="329" t="s">
        <v>1815</v>
      </c>
      <c r="G715" s="36">
        <v>185</v>
      </c>
      <c r="H715" s="36"/>
      <c r="I715" s="36"/>
      <c r="J715" s="421">
        <v>175</v>
      </c>
      <c r="K715" s="412">
        <v>0</v>
      </c>
      <c r="L715" s="2"/>
      <c r="M715" s="1">
        <v>4</v>
      </c>
      <c r="N715" s="15">
        <f>A714</f>
        <v>44909</v>
      </c>
      <c r="O715" s="15" t="str">
        <f>IF(A716="","",A716)</f>
        <v>Uco</v>
      </c>
      <c r="P715" s="37" t="str">
        <f>A713</f>
        <v>Wed</v>
      </c>
      <c r="U715" s="38"/>
    </row>
    <row r="716" spans="1:21" ht="14.25" customHeight="1">
      <c r="A716" s="334" t="s">
        <v>848</v>
      </c>
      <c r="B716" s="268"/>
      <c r="C716" s="43"/>
      <c r="D716" s="40"/>
      <c r="E716" s="39"/>
      <c r="F716" s="345" t="s">
        <v>1780</v>
      </c>
      <c r="G716" s="342"/>
      <c r="H716" s="342"/>
      <c r="I716" s="36"/>
      <c r="J716" s="36"/>
      <c r="K716" s="412"/>
      <c r="L716" s="2"/>
      <c r="M716" s="1">
        <v>5</v>
      </c>
      <c r="N716" s="15">
        <f>A714</f>
        <v>44909</v>
      </c>
      <c r="O716" s="15" t="str">
        <f>IF(A716="","",A716)</f>
        <v>Uco</v>
      </c>
      <c r="P716" s="37" t="str">
        <f>A713</f>
        <v>Wed</v>
      </c>
      <c r="U716" s="38"/>
    </row>
    <row r="717" spans="1:21" ht="14.25" customHeight="1">
      <c r="A717" s="335" t="s">
        <v>1063</v>
      </c>
      <c r="B717" s="268"/>
      <c r="C717" s="42">
        <v>0.35416666666666669</v>
      </c>
      <c r="D717" s="29" t="s">
        <v>1807</v>
      </c>
      <c r="E717" s="28" t="s">
        <v>873</v>
      </c>
      <c r="F717" s="329" t="s">
        <v>1821</v>
      </c>
      <c r="G717" s="36">
        <v>185</v>
      </c>
      <c r="H717" s="36"/>
      <c r="I717" s="36" t="s">
        <v>1822</v>
      </c>
      <c r="J717" s="36"/>
      <c r="K717" s="412">
        <v>0</v>
      </c>
      <c r="L717" s="2"/>
      <c r="M717" s="1">
        <v>6</v>
      </c>
      <c r="N717" s="15">
        <f>A714</f>
        <v>44909</v>
      </c>
      <c r="O717" s="15" t="str">
        <f>IF(A716="","",A716)</f>
        <v>Uco</v>
      </c>
      <c r="P717" s="37" t="str">
        <f>A713</f>
        <v>Wed</v>
      </c>
      <c r="U717" s="38"/>
    </row>
    <row r="718" spans="1:21" ht="14.25" customHeight="1">
      <c r="A718" s="335" t="s">
        <v>998</v>
      </c>
      <c r="B718" s="268"/>
      <c r="C718" s="42"/>
      <c r="D718" s="29"/>
      <c r="E718" s="28"/>
      <c r="F718" s="39"/>
      <c r="G718" s="36"/>
      <c r="H718" s="36"/>
      <c r="I718" s="36"/>
      <c r="J718" s="36"/>
      <c r="K718" s="412"/>
      <c r="L718" s="2"/>
      <c r="M718" s="1">
        <v>7</v>
      </c>
      <c r="N718" s="15">
        <f>A714</f>
        <v>44909</v>
      </c>
      <c r="O718" s="15" t="str">
        <f>IF(A716="","",A716)</f>
        <v>Uco</v>
      </c>
      <c r="P718" s="37" t="str">
        <f>A713</f>
        <v>Wed</v>
      </c>
      <c r="U718" s="38"/>
    </row>
    <row r="719" spans="1:21" ht="14.25" customHeight="1">
      <c r="A719" s="335" t="s">
        <v>1065</v>
      </c>
      <c r="B719" s="268"/>
      <c r="C719" s="42"/>
      <c r="D719" s="29"/>
      <c r="E719" s="28"/>
      <c r="F719" s="39"/>
      <c r="G719" s="36"/>
      <c r="H719" s="36"/>
      <c r="I719" s="36"/>
      <c r="J719" s="36"/>
      <c r="K719" s="412"/>
      <c r="L719" s="2"/>
      <c r="M719" s="1">
        <v>8</v>
      </c>
      <c r="N719" s="15">
        <f>A714</f>
        <v>44909</v>
      </c>
      <c r="O719" s="15" t="str">
        <f>IF(A716="","",A716)</f>
        <v>Uco</v>
      </c>
      <c r="P719" s="37" t="str">
        <f>A713</f>
        <v>Wed</v>
      </c>
      <c r="U719" s="38"/>
    </row>
    <row r="720" spans="1:21" ht="14.25" customHeight="1">
      <c r="A720" s="337"/>
      <c r="B720" s="268"/>
      <c r="C720" s="42"/>
      <c r="D720" s="29"/>
      <c r="E720" s="28"/>
      <c r="F720" s="39"/>
      <c r="G720" s="36"/>
      <c r="H720" s="36"/>
      <c r="I720" s="36"/>
      <c r="J720" s="36"/>
      <c r="K720" s="412"/>
      <c r="L720" s="2"/>
      <c r="M720" s="1">
        <v>9</v>
      </c>
      <c r="N720" s="15">
        <f>A714</f>
        <v>44909</v>
      </c>
      <c r="O720" s="15" t="str">
        <f>IF(A716="","",A716)</f>
        <v>Uco</v>
      </c>
      <c r="P720" s="37" t="str">
        <f>A713</f>
        <v>Wed</v>
      </c>
      <c r="U720" s="38"/>
    </row>
    <row r="721" spans="1:21" ht="14.25" customHeight="1" thickBot="1">
      <c r="A721" s="336" t="s">
        <v>1824</v>
      </c>
      <c r="B721" s="277"/>
      <c r="C721" s="284" t="s">
        <v>1591</v>
      </c>
      <c r="D721" s="259"/>
      <c r="E721" s="260"/>
      <c r="F721" s="46"/>
      <c r="G721" s="261"/>
      <c r="H721" s="261"/>
      <c r="I721" s="261"/>
      <c r="J721" s="261"/>
      <c r="K721" s="413"/>
      <c r="L721" s="3"/>
      <c r="M721" s="1">
        <v>10</v>
      </c>
      <c r="N721" s="15">
        <f>A714</f>
        <v>44909</v>
      </c>
      <c r="O721" s="15" t="str">
        <f>IF(A716="","",A716)</f>
        <v>Uco</v>
      </c>
      <c r="P721" s="37" t="str">
        <f>A713</f>
        <v>Wed</v>
      </c>
      <c r="U721" s="38"/>
    </row>
    <row r="722" spans="1:21" s="239" customFormat="1" ht="14.25" customHeight="1">
      <c r="A722" s="330"/>
      <c r="B722" s="234"/>
      <c r="C722" s="262"/>
      <c r="D722" s="232"/>
      <c r="E722" s="41"/>
      <c r="F722" s="41"/>
      <c r="G722" s="263"/>
      <c r="H722" s="263"/>
      <c r="I722" s="263"/>
      <c r="J722" s="263"/>
      <c r="K722" s="411"/>
      <c r="L722" s="235"/>
      <c r="M722" s="236"/>
      <c r="N722" s="237"/>
      <c r="O722" s="237"/>
      <c r="P722" s="238"/>
      <c r="U722" s="240"/>
    </row>
    <row r="723" spans="1:21" ht="14.25" customHeight="1">
      <c r="A723" s="331" t="s">
        <v>945</v>
      </c>
      <c r="B723" s="268">
        <v>6</v>
      </c>
      <c r="C723" s="42">
        <v>0.36458333333333331</v>
      </c>
      <c r="D723" s="12" t="s">
        <v>1153</v>
      </c>
      <c r="E723" s="28" t="s">
        <v>351</v>
      </c>
      <c r="F723" s="28" t="s">
        <v>1154</v>
      </c>
      <c r="G723" s="36">
        <v>370</v>
      </c>
      <c r="H723" s="36"/>
      <c r="I723" s="36">
        <v>111</v>
      </c>
      <c r="J723" s="36">
        <v>240</v>
      </c>
      <c r="K723" s="412">
        <v>0</v>
      </c>
      <c r="L723" s="2"/>
      <c r="M723" s="1">
        <v>2</v>
      </c>
      <c r="N723" s="15">
        <f>A724</f>
        <v>44911</v>
      </c>
      <c r="O723" s="15" t="str">
        <f>IF(A726="","",A726)</f>
        <v>Uco</v>
      </c>
      <c r="P723" s="37" t="str">
        <f>A723</f>
        <v>Fri</v>
      </c>
      <c r="U723" s="38"/>
    </row>
    <row r="724" spans="1:21" ht="14.25" customHeight="1">
      <c r="A724" s="332">
        <v>44911</v>
      </c>
      <c r="B724" s="268"/>
      <c r="C724" s="42"/>
      <c r="D724" s="29" t="s">
        <v>1155</v>
      </c>
      <c r="E724" s="28"/>
      <c r="F724" s="28" t="s">
        <v>1841</v>
      </c>
      <c r="G724" s="36"/>
      <c r="H724" s="36"/>
      <c r="I724" s="36"/>
      <c r="J724" s="36"/>
      <c r="K724" s="412"/>
      <c r="L724" s="2"/>
      <c r="M724" s="1">
        <v>3</v>
      </c>
      <c r="N724" s="15">
        <f>A724</f>
        <v>44911</v>
      </c>
      <c r="O724" s="15" t="str">
        <f>IF(A726="","",A726)</f>
        <v>Uco</v>
      </c>
      <c r="P724" s="37" t="str">
        <f>A723</f>
        <v>Fri</v>
      </c>
      <c r="U724" s="38"/>
    </row>
    <row r="725" spans="1:21" ht="14.25" customHeight="1">
      <c r="A725" s="333">
        <v>153</v>
      </c>
      <c r="B725" s="268"/>
      <c r="C725" s="42">
        <v>0.34375</v>
      </c>
      <c r="D725" s="29" t="s">
        <v>1404</v>
      </c>
      <c r="E725" s="12" t="s">
        <v>1806</v>
      </c>
      <c r="F725" s="28" t="s">
        <v>1405</v>
      </c>
      <c r="G725" s="36">
        <v>370</v>
      </c>
      <c r="H725" s="36">
        <v>111</v>
      </c>
      <c r="I725" s="36">
        <v>299</v>
      </c>
      <c r="J725" s="36"/>
      <c r="K725" s="412">
        <v>0</v>
      </c>
      <c r="L725" s="2"/>
      <c r="M725" s="1">
        <v>4</v>
      </c>
      <c r="N725" s="15">
        <f>A724</f>
        <v>44911</v>
      </c>
      <c r="O725" s="15" t="str">
        <f>IF(A726="","",A726)</f>
        <v>Uco</v>
      </c>
      <c r="P725" s="37" t="str">
        <f>A723</f>
        <v>Fri</v>
      </c>
      <c r="U725" s="38"/>
    </row>
    <row r="726" spans="1:21" ht="14.25" customHeight="1">
      <c r="A726" s="334" t="s">
        <v>848</v>
      </c>
      <c r="B726" s="268"/>
      <c r="C726" s="43"/>
      <c r="D726" s="29" t="s">
        <v>1564</v>
      </c>
      <c r="E726" s="343"/>
      <c r="F726" s="418" t="s">
        <v>1625</v>
      </c>
      <c r="G726" s="342"/>
      <c r="H726" s="342"/>
      <c r="I726" s="36"/>
      <c r="J726" s="36"/>
      <c r="K726" s="412"/>
      <c r="L726" s="2"/>
      <c r="M726" s="1">
        <v>5</v>
      </c>
      <c r="N726" s="15">
        <f>A724</f>
        <v>44911</v>
      </c>
      <c r="O726" s="15" t="str">
        <f>IF(A726="","",A726)</f>
        <v>Uco</v>
      </c>
      <c r="P726" s="37" t="str">
        <f>A723</f>
        <v>Fri</v>
      </c>
      <c r="U726" s="38"/>
    </row>
    <row r="727" spans="1:21" ht="14.25" customHeight="1">
      <c r="A727" s="335" t="s">
        <v>1384</v>
      </c>
      <c r="B727" s="268"/>
      <c r="C727" s="42">
        <v>0.34027777777777773</v>
      </c>
      <c r="D727" s="29" t="s">
        <v>1837</v>
      </c>
      <c r="E727" s="28" t="s">
        <v>1818</v>
      </c>
      <c r="F727" s="13" t="s">
        <v>1417</v>
      </c>
      <c r="G727" s="36">
        <v>370</v>
      </c>
      <c r="H727" s="36"/>
      <c r="I727" s="36" t="s">
        <v>1328</v>
      </c>
      <c r="J727" s="36"/>
      <c r="K727" s="412">
        <v>0</v>
      </c>
      <c r="L727" s="2"/>
      <c r="M727" s="1">
        <v>6</v>
      </c>
      <c r="N727" s="15">
        <f>A724</f>
        <v>44911</v>
      </c>
      <c r="O727" s="15" t="str">
        <f>IF(A726="","",A726)</f>
        <v>Uco</v>
      </c>
      <c r="P727" s="37" t="str">
        <f>A723</f>
        <v>Fri</v>
      </c>
      <c r="U727" s="38"/>
    </row>
    <row r="728" spans="1:21" ht="14.25" customHeight="1">
      <c r="A728" s="335" t="s">
        <v>998</v>
      </c>
      <c r="B728" s="268"/>
      <c r="C728" s="42"/>
      <c r="D728" s="12" t="s">
        <v>1416</v>
      </c>
      <c r="E728" s="39"/>
      <c r="F728" s="13" t="s">
        <v>1418</v>
      </c>
      <c r="G728" s="342"/>
      <c r="H728" s="342"/>
      <c r="I728" s="36"/>
      <c r="J728" s="36"/>
      <c r="K728" s="412"/>
      <c r="L728" s="2"/>
      <c r="M728" s="1">
        <v>7</v>
      </c>
      <c r="N728" s="15">
        <f>A724</f>
        <v>44911</v>
      </c>
      <c r="O728" s="15" t="str">
        <f>IF(A726="","",A726)</f>
        <v>Uco</v>
      </c>
      <c r="P728" s="37" t="str">
        <f>A723</f>
        <v>Fri</v>
      </c>
      <c r="U728" s="38"/>
    </row>
    <row r="729" spans="1:21" ht="14.25" customHeight="1">
      <c r="A729" s="335" t="s">
        <v>1842</v>
      </c>
      <c r="B729" s="268"/>
      <c r="C729" s="42"/>
      <c r="D729" s="29"/>
      <c r="E729" s="28"/>
      <c r="F729" s="41"/>
      <c r="G729" s="36"/>
      <c r="H729" s="36"/>
      <c r="I729" s="36"/>
      <c r="J729" s="36"/>
      <c r="K729" s="412"/>
      <c r="L729" s="2"/>
      <c r="M729" s="1">
        <v>8</v>
      </c>
      <c r="N729" s="15">
        <f>A724</f>
        <v>44911</v>
      </c>
      <c r="O729" s="15" t="str">
        <f>IF(A726="","",A726)</f>
        <v>Uco</v>
      </c>
      <c r="P729" s="37" t="str">
        <f>A723</f>
        <v>Fri</v>
      </c>
      <c r="U729" s="38"/>
    </row>
    <row r="730" spans="1:21" ht="14.25" customHeight="1">
      <c r="A730" s="337"/>
      <c r="B730" s="268"/>
      <c r="C730" s="42"/>
      <c r="D730" s="29"/>
      <c r="E730" s="28"/>
      <c r="F730" s="39"/>
      <c r="G730" s="36"/>
      <c r="H730" s="36"/>
      <c r="I730" s="36"/>
      <c r="J730" s="36"/>
      <c r="K730" s="412"/>
      <c r="L730" s="2"/>
      <c r="M730" s="1">
        <v>9</v>
      </c>
      <c r="N730" s="15">
        <f>A724</f>
        <v>44911</v>
      </c>
      <c r="O730" s="15" t="str">
        <f>IF(A726="","",A726)</f>
        <v>Uco</v>
      </c>
      <c r="P730" s="37" t="str">
        <f>A723</f>
        <v>Fri</v>
      </c>
      <c r="U730" s="38"/>
    </row>
    <row r="731" spans="1:21" ht="14.25" customHeight="1" thickBot="1">
      <c r="A731" s="336" t="s">
        <v>1322</v>
      </c>
      <c r="B731" s="277"/>
      <c r="C731" s="284" t="s">
        <v>1381</v>
      </c>
      <c r="D731" s="259"/>
      <c r="E731" s="260"/>
      <c r="F731" s="46"/>
      <c r="G731" s="261"/>
      <c r="H731" s="261"/>
      <c r="I731" s="261"/>
      <c r="J731" s="261"/>
      <c r="K731" s="413"/>
      <c r="L731" s="3"/>
      <c r="M731" s="1">
        <v>10</v>
      </c>
      <c r="N731" s="15">
        <f>A724</f>
        <v>44911</v>
      </c>
      <c r="O731" s="15" t="str">
        <f>IF(A726="","",A726)</f>
        <v>Uco</v>
      </c>
      <c r="P731" s="37" t="str">
        <f>A723</f>
        <v>Fri</v>
      </c>
      <c r="U731" s="38"/>
    </row>
    <row r="732" spans="1:21" s="239" customFormat="1" ht="14.25" customHeight="1">
      <c r="A732" s="330"/>
      <c r="B732" s="234"/>
      <c r="C732" s="262"/>
      <c r="D732" s="328"/>
      <c r="E732" s="41"/>
      <c r="F732" s="41"/>
      <c r="G732" s="263"/>
      <c r="H732" s="263"/>
      <c r="I732" s="263"/>
      <c r="J732" s="263"/>
      <c r="K732" s="411"/>
      <c r="L732" s="235"/>
      <c r="M732" s="236"/>
      <c r="N732" s="237"/>
      <c r="O732" s="237"/>
      <c r="P732" s="238"/>
      <c r="U732" s="240"/>
    </row>
    <row r="733" spans="1:21" ht="14.25" customHeight="1">
      <c r="A733" s="331" t="s">
        <v>946</v>
      </c>
      <c r="B733" s="268">
        <v>6</v>
      </c>
      <c r="C733" s="42">
        <v>0.35416666666666669</v>
      </c>
      <c r="D733" s="12" t="s">
        <v>1825</v>
      </c>
      <c r="E733" s="28" t="s">
        <v>1843</v>
      </c>
      <c r="F733" s="329" t="s">
        <v>1845</v>
      </c>
      <c r="G733" s="36">
        <v>315</v>
      </c>
      <c r="H733" s="342"/>
      <c r="I733" s="36">
        <v>315</v>
      </c>
      <c r="J733" s="36"/>
      <c r="K733" s="412">
        <v>0</v>
      </c>
      <c r="L733" s="2"/>
      <c r="M733" s="1">
        <v>2</v>
      </c>
      <c r="N733" s="15">
        <f>A734</f>
        <v>44912</v>
      </c>
      <c r="O733" s="15" t="str">
        <f>IF(A736="","",A736)</f>
        <v>Luján</v>
      </c>
      <c r="P733" s="37" t="str">
        <f>A733</f>
        <v>Sat</v>
      </c>
      <c r="U733" s="38"/>
    </row>
    <row r="734" spans="1:21" ht="14.25" customHeight="1">
      <c r="A734" s="332">
        <v>44912</v>
      </c>
      <c r="B734" s="268"/>
      <c r="C734" s="42"/>
      <c r="D734" s="12" t="s">
        <v>1833</v>
      </c>
      <c r="E734" s="28" t="s">
        <v>1844</v>
      </c>
      <c r="F734" s="28"/>
      <c r="G734" s="36"/>
      <c r="H734" s="36"/>
      <c r="I734" s="36"/>
      <c r="J734" s="36"/>
      <c r="K734" s="412"/>
      <c r="L734" s="2"/>
      <c r="M734" s="1">
        <v>3</v>
      </c>
      <c r="N734" s="15">
        <f>A734</f>
        <v>44912</v>
      </c>
      <c r="O734" s="15" t="str">
        <f>IF(A736="","",A736)</f>
        <v>Luján</v>
      </c>
      <c r="P734" s="37" t="str">
        <f>A733</f>
        <v>Sat</v>
      </c>
      <c r="U734" s="38"/>
    </row>
    <row r="735" spans="1:21" ht="14.25" customHeight="1">
      <c r="A735" s="333">
        <v>154</v>
      </c>
      <c r="B735" s="268"/>
      <c r="C735" s="42">
        <v>0.35069444444444442</v>
      </c>
      <c r="D735" s="29" t="s">
        <v>1846</v>
      </c>
      <c r="E735" s="28" t="s">
        <v>373</v>
      </c>
      <c r="F735" s="28" t="s">
        <v>1852</v>
      </c>
      <c r="G735" s="36">
        <v>175</v>
      </c>
      <c r="H735" s="342"/>
      <c r="I735" s="36"/>
      <c r="J735" s="36">
        <v>175</v>
      </c>
      <c r="K735" s="412">
        <v>0</v>
      </c>
      <c r="L735" s="2"/>
      <c r="M735" s="1">
        <v>4</v>
      </c>
      <c r="N735" s="15">
        <f>A734</f>
        <v>44912</v>
      </c>
      <c r="O735" s="15" t="str">
        <f>IF(A736="","",A736)</f>
        <v>Luján</v>
      </c>
      <c r="P735" s="37" t="str">
        <f>A733</f>
        <v>Sat</v>
      </c>
      <c r="U735" s="38"/>
    </row>
    <row r="736" spans="1:21" ht="14.25" customHeight="1">
      <c r="A736" s="334" t="s">
        <v>64</v>
      </c>
      <c r="B736" s="268"/>
      <c r="C736" s="42"/>
      <c r="D736" s="29" t="s">
        <v>1847</v>
      </c>
      <c r="E736" s="28"/>
      <c r="F736" s="28" t="s">
        <v>1909</v>
      </c>
      <c r="G736" s="36">
        <v>525</v>
      </c>
      <c r="H736" s="36"/>
      <c r="I736" s="36"/>
      <c r="J736" s="36">
        <v>525</v>
      </c>
      <c r="K736" s="412">
        <v>0</v>
      </c>
      <c r="L736" s="2"/>
      <c r="M736" s="1">
        <v>5</v>
      </c>
      <c r="N736" s="15">
        <f>A734</f>
        <v>44912</v>
      </c>
      <c r="O736" s="15" t="str">
        <f>IF(A736="","",A736)</f>
        <v>Luján</v>
      </c>
      <c r="P736" s="37" t="str">
        <f>A733</f>
        <v>Sat</v>
      </c>
      <c r="U736" s="38"/>
    </row>
    <row r="737" spans="1:21" ht="14.25" customHeight="1">
      <c r="A737" s="335" t="s">
        <v>1674</v>
      </c>
      <c r="B737" s="268"/>
      <c r="C737" s="42"/>
      <c r="D737" s="29" t="s">
        <v>1848</v>
      </c>
      <c r="E737" s="28"/>
      <c r="F737" s="28" t="s">
        <v>1852</v>
      </c>
      <c r="G737" s="36"/>
      <c r="H737" s="36"/>
      <c r="I737" s="36"/>
      <c r="J737" s="36"/>
      <c r="K737" s="412"/>
      <c r="L737" s="2"/>
      <c r="M737" s="1">
        <v>6</v>
      </c>
      <c r="N737" s="15">
        <f>A734</f>
        <v>44912</v>
      </c>
      <c r="O737" s="15" t="str">
        <f>IF(A736="","",A736)</f>
        <v>Luján</v>
      </c>
      <c r="P737" s="37" t="str">
        <f>A733</f>
        <v>Sat</v>
      </c>
      <c r="U737" s="38"/>
    </row>
    <row r="738" spans="1:21" ht="14.25" customHeight="1">
      <c r="A738" s="340" t="s">
        <v>1005</v>
      </c>
      <c r="B738" s="268"/>
      <c r="C738" s="42"/>
      <c r="D738" s="29" t="s">
        <v>1849</v>
      </c>
      <c r="E738" s="28"/>
      <c r="F738" s="28" t="s">
        <v>1852</v>
      </c>
      <c r="G738" s="36"/>
      <c r="H738" s="36"/>
      <c r="I738" s="36"/>
      <c r="J738" s="36"/>
      <c r="K738" s="412"/>
      <c r="L738" s="2"/>
      <c r="M738" s="1">
        <v>7</v>
      </c>
      <c r="N738" s="15">
        <f>A734</f>
        <v>44912</v>
      </c>
      <c r="O738" s="15" t="str">
        <f>IF(A736="","",A736)</f>
        <v>Luján</v>
      </c>
      <c r="P738" s="37" t="str">
        <f>A733</f>
        <v>Sat</v>
      </c>
      <c r="U738" s="38"/>
    </row>
    <row r="739" spans="1:21" ht="14.25" customHeight="1">
      <c r="A739" s="335" t="s">
        <v>1850</v>
      </c>
      <c r="B739" s="268"/>
      <c r="C739" s="42"/>
      <c r="D739" s="29"/>
      <c r="E739" s="28"/>
      <c r="F739" s="28"/>
      <c r="G739" s="36"/>
      <c r="H739" s="36"/>
      <c r="I739" s="36"/>
      <c r="J739" s="36"/>
      <c r="K739" s="412"/>
      <c r="L739" s="2"/>
      <c r="M739" s="1">
        <v>8</v>
      </c>
      <c r="N739" s="15">
        <f>A734</f>
        <v>44912</v>
      </c>
      <c r="O739" s="15" t="str">
        <f>IF(A736="","",A736)</f>
        <v>Luján</v>
      </c>
      <c r="P739" s="37" t="str">
        <f>A733</f>
        <v>Sat</v>
      </c>
      <c r="U739" s="38"/>
    </row>
    <row r="740" spans="1:21" ht="14.25" customHeight="1">
      <c r="A740" s="335" t="s">
        <v>1851</v>
      </c>
      <c r="B740" s="268"/>
      <c r="C740" s="42"/>
      <c r="D740" s="29"/>
      <c r="E740" s="28"/>
      <c r="F740" s="39"/>
      <c r="G740" s="36"/>
      <c r="H740" s="36"/>
      <c r="I740" s="36"/>
      <c r="J740" s="36"/>
      <c r="K740" s="412"/>
      <c r="L740" s="2"/>
      <c r="M740" s="1">
        <v>9</v>
      </c>
      <c r="N740" s="15">
        <f>A734</f>
        <v>44912</v>
      </c>
      <c r="O740" s="15" t="str">
        <f>IF(A736="","",A736)</f>
        <v>Luján</v>
      </c>
      <c r="P740" s="37" t="str">
        <f>A733</f>
        <v>Sat</v>
      </c>
      <c r="U740" s="38"/>
    </row>
    <row r="741" spans="1:21" ht="14.25" customHeight="1" thickBot="1">
      <c r="A741" s="336" t="s">
        <v>1402</v>
      </c>
      <c r="B741" s="277"/>
      <c r="C741" s="284" t="s">
        <v>1595</v>
      </c>
      <c r="D741" s="259"/>
      <c r="E741" s="260"/>
      <c r="F741" s="46"/>
      <c r="G741" s="261"/>
      <c r="H741" s="261"/>
      <c r="I741" s="261"/>
      <c r="J741" s="261"/>
      <c r="K741" s="413"/>
      <c r="L741" s="3"/>
      <c r="M741" s="1">
        <v>10</v>
      </c>
      <c r="N741" s="15">
        <f>A734</f>
        <v>44912</v>
      </c>
      <c r="O741" s="15" t="str">
        <f>IF(A736="","",A736)</f>
        <v>Luján</v>
      </c>
      <c r="P741" s="37" t="str">
        <f>A733</f>
        <v>Sat</v>
      </c>
      <c r="U741" s="38"/>
    </row>
    <row r="742" spans="1:21" s="239" customFormat="1" ht="14.25" customHeight="1">
      <c r="A742" s="330"/>
      <c r="B742" s="234"/>
      <c r="C742" s="262"/>
      <c r="D742" s="232"/>
      <c r="E742" s="41"/>
      <c r="F742" s="41"/>
      <c r="G742" s="263"/>
      <c r="H742" s="263"/>
      <c r="I742" s="263"/>
      <c r="J742" s="263"/>
      <c r="K742" s="411"/>
      <c r="L742" s="235"/>
      <c r="M742" s="236"/>
      <c r="N742" s="237"/>
      <c r="O742" s="237"/>
      <c r="P742" s="238"/>
      <c r="U742" s="240"/>
    </row>
    <row r="743" spans="1:21" ht="14.25" customHeight="1">
      <c r="A743" s="331" t="s">
        <v>947</v>
      </c>
      <c r="B743" s="268">
        <v>4</v>
      </c>
      <c r="C743" s="42">
        <v>0.35069444444444442</v>
      </c>
      <c r="D743" s="12" t="s">
        <v>1721</v>
      </c>
      <c r="E743" s="28" t="s">
        <v>229</v>
      </c>
      <c r="F743" s="28" t="s">
        <v>1722</v>
      </c>
      <c r="G743" s="36">
        <v>750</v>
      </c>
      <c r="H743" s="36"/>
      <c r="I743" s="36" t="s">
        <v>1839</v>
      </c>
      <c r="J743" s="36"/>
      <c r="K743" s="412">
        <v>0</v>
      </c>
      <c r="L743" s="2"/>
      <c r="M743" s="1">
        <v>2</v>
      </c>
      <c r="N743" s="15">
        <f>A744</f>
        <v>44913</v>
      </c>
      <c r="O743" s="15" t="str">
        <f>IF(A746="","",A746)</f>
        <v>Uco</v>
      </c>
      <c r="P743" s="37" t="str">
        <f>A743</f>
        <v>Sun</v>
      </c>
      <c r="U743" s="38"/>
    </row>
    <row r="744" spans="1:21" ht="14.25" customHeight="1">
      <c r="A744" s="332">
        <v>44913</v>
      </c>
      <c r="B744" s="268"/>
      <c r="C744" s="42"/>
      <c r="D744" s="29" t="s">
        <v>1723</v>
      </c>
      <c r="E744" s="39"/>
      <c r="F744" s="41"/>
      <c r="G744" s="342"/>
      <c r="H744" s="342"/>
      <c r="I744" s="36"/>
      <c r="J744" s="36"/>
      <c r="K744" s="412"/>
      <c r="L744" s="2"/>
      <c r="M744" s="1">
        <v>3</v>
      </c>
      <c r="N744" s="15">
        <f>A744</f>
        <v>44913</v>
      </c>
      <c r="O744" s="15" t="str">
        <f>IF(A746="","",A746)</f>
        <v>Uco</v>
      </c>
      <c r="P744" s="37" t="str">
        <f>A743</f>
        <v>Sun</v>
      </c>
      <c r="U744" s="38"/>
    </row>
    <row r="745" spans="1:21" ht="14.25" customHeight="1">
      <c r="A745" s="333">
        <v>155</v>
      </c>
      <c r="B745" s="268"/>
      <c r="C745" s="42">
        <v>0.3576388888888889</v>
      </c>
      <c r="D745" s="29" t="s">
        <v>1817</v>
      </c>
      <c r="E745" s="28" t="s">
        <v>62</v>
      </c>
      <c r="F745" s="41"/>
      <c r="G745" s="36">
        <v>370</v>
      </c>
      <c r="H745" s="36"/>
      <c r="I745" s="36" t="s">
        <v>1328</v>
      </c>
      <c r="J745" s="36"/>
      <c r="K745" s="412">
        <v>0</v>
      </c>
      <c r="L745" s="2"/>
      <c r="M745" s="1">
        <v>4</v>
      </c>
      <c r="N745" s="15">
        <f>A744</f>
        <v>44913</v>
      </c>
      <c r="O745" s="15" t="str">
        <f>IF(A746="","",A746)</f>
        <v>Uco</v>
      </c>
      <c r="P745" s="37" t="str">
        <f>A743</f>
        <v>Sun</v>
      </c>
      <c r="U745" s="38"/>
    </row>
    <row r="746" spans="1:21" ht="14.25" customHeight="1">
      <c r="A746" s="334" t="s">
        <v>848</v>
      </c>
      <c r="B746" s="268"/>
      <c r="C746" s="43"/>
      <c r="D746" s="29" t="s">
        <v>846</v>
      </c>
      <c r="E746" s="39"/>
      <c r="F746" s="41"/>
      <c r="G746" s="342"/>
      <c r="H746" s="342"/>
      <c r="I746" s="342"/>
      <c r="J746" s="36"/>
      <c r="K746" s="412"/>
      <c r="L746" s="2"/>
      <c r="M746" s="1">
        <v>5</v>
      </c>
      <c r="N746" s="15">
        <f>A744</f>
        <v>44913</v>
      </c>
      <c r="O746" s="15" t="str">
        <f>IF(A746="","",A746)</f>
        <v>Uco</v>
      </c>
      <c r="P746" s="37" t="str">
        <f>A743</f>
        <v>Sun</v>
      </c>
      <c r="U746" s="38"/>
    </row>
    <row r="747" spans="1:21" ht="14.25" customHeight="1">
      <c r="A747" s="335" t="s">
        <v>1644</v>
      </c>
      <c r="B747" s="268"/>
      <c r="C747" s="42"/>
      <c r="D747" s="29"/>
      <c r="E747" s="28"/>
      <c r="F747" s="39"/>
      <c r="G747" s="36"/>
      <c r="H747" s="36"/>
      <c r="I747" s="36"/>
      <c r="J747" s="36"/>
      <c r="K747" s="412"/>
      <c r="L747" s="2"/>
      <c r="M747" s="1">
        <v>6</v>
      </c>
      <c r="N747" s="15">
        <f>A744</f>
        <v>44913</v>
      </c>
      <c r="O747" s="15" t="str">
        <f>IF(A746="","",A746)</f>
        <v>Uco</v>
      </c>
      <c r="P747" s="37" t="str">
        <f>A743</f>
        <v>Sun</v>
      </c>
      <c r="U747" s="38"/>
    </row>
    <row r="748" spans="1:21" ht="14.25" customHeight="1">
      <c r="A748" s="335" t="s">
        <v>998</v>
      </c>
      <c r="B748" s="268"/>
      <c r="C748" s="42"/>
      <c r="D748" s="232"/>
      <c r="E748" s="28"/>
      <c r="F748" s="39"/>
      <c r="G748" s="36"/>
      <c r="H748" s="36"/>
      <c r="I748" s="36"/>
      <c r="J748" s="36"/>
      <c r="K748" s="412"/>
      <c r="L748" s="2"/>
      <c r="M748" s="1">
        <v>7</v>
      </c>
      <c r="N748" s="15">
        <f>A744</f>
        <v>44913</v>
      </c>
      <c r="O748" s="15" t="str">
        <f>IF(A746="","",A746)</f>
        <v>Uco</v>
      </c>
      <c r="P748" s="37" t="str">
        <f>A743</f>
        <v>Sun</v>
      </c>
      <c r="U748" s="38"/>
    </row>
    <row r="749" spans="1:21" ht="14.25" customHeight="1">
      <c r="A749" s="335" t="s">
        <v>1853</v>
      </c>
      <c r="B749" s="268"/>
      <c r="C749" s="42"/>
      <c r="D749" s="29"/>
      <c r="E749" s="28"/>
      <c r="F749" s="39"/>
      <c r="G749" s="36"/>
      <c r="H749" s="36"/>
      <c r="I749" s="36"/>
      <c r="J749" s="36"/>
      <c r="K749" s="412"/>
      <c r="L749" s="2"/>
      <c r="M749" s="1">
        <v>8</v>
      </c>
      <c r="N749" s="15">
        <f>A744</f>
        <v>44913</v>
      </c>
      <c r="O749" s="15" t="str">
        <f>IF(A746="","",A746)</f>
        <v>Uco</v>
      </c>
      <c r="P749" s="37" t="str">
        <f>A743</f>
        <v>Sun</v>
      </c>
      <c r="U749" s="38"/>
    </row>
    <row r="750" spans="1:21" ht="14.25" customHeight="1">
      <c r="A750" s="337"/>
      <c r="B750" s="268"/>
      <c r="C750" s="42"/>
      <c r="D750" s="29"/>
      <c r="E750" s="28"/>
      <c r="F750" s="39"/>
      <c r="G750" s="36"/>
      <c r="H750" s="36"/>
      <c r="I750" s="36"/>
      <c r="J750" s="36"/>
      <c r="K750" s="412"/>
      <c r="L750" s="2"/>
      <c r="M750" s="1">
        <v>9</v>
      </c>
      <c r="N750" s="15">
        <f>A744</f>
        <v>44913</v>
      </c>
      <c r="O750" s="15" t="str">
        <f>IF(A746="","",A746)</f>
        <v>Uco</v>
      </c>
      <c r="P750" s="37" t="str">
        <f>A743</f>
        <v>Sun</v>
      </c>
      <c r="U750" s="38"/>
    </row>
    <row r="751" spans="1:21" ht="14.25" customHeight="1" thickBot="1">
      <c r="A751" s="336" t="s">
        <v>1402</v>
      </c>
      <c r="B751" s="277"/>
      <c r="C751" s="284" t="s">
        <v>1734</v>
      </c>
      <c r="D751" s="259"/>
      <c r="E751" s="260"/>
      <c r="F751" s="46"/>
      <c r="G751" s="261"/>
      <c r="H751" s="261"/>
      <c r="I751" s="261"/>
      <c r="J751" s="261"/>
      <c r="K751" s="413"/>
      <c r="L751" s="3"/>
      <c r="M751" s="1">
        <v>10</v>
      </c>
      <c r="N751" s="15">
        <f>A744</f>
        <v>44913</v>
      </c>
      <c r="O751" s="15" t="str">
        <f>IF(A746="","",A746)</f>
        <v>Uco</v>
      </c>
      <c r="P751" s="37" t="str">
        <f>A743</f>
        <v>Sun</v>
      </c>
      <c r="U751" s="38"/>
    </row>
    <row r="752" spans="1:21" s="239" customFormat="1" ht="14.25" customHeight="1">
      <c r="A752" s="330"/>
      <c r="B752" s="234"/>
      <c r="C752" s="262"/>
      <c r="D752" s="328"/>
      <c r="E752" s="41"/>
      <c r="F752" s="41"/>
      <c r="G752" s="263"/>
      <c r="H752" s="263"/>
      <c r="I752" s="263"/>
      <c r="J752" s="263"/>
      <c r="K752" s="411"/>
      <c r="L752" s="235"/>
      <c r="M752" s="236"/>
      <c r="N752" s="237"/>
      <c r="O752" s="237"/>
      <c r="P752" s="238"/>
      <c r="U752" s="240"/>
    </row>
    <row r="753" spans="1:21" ht="14.25" customHeight="1">
      <c r="A753" s="331" t="s">
        <v>941</v>
      </c>
      <c r="B753" s="268">
        <v>2</v>
      </c>
      <c r="C753" s="42">
        <v>0.36805555555555558</v>
      </c>
      <c r="D753" s="12" t="s">
        <v>1721</v>
      </c>
      <c r="E753" s="28" t="s">
        <v>229</v>
      </c>
      <c r="F753" s="28" t="s">
        <v>1831</v>
      </c>
      <c r="G753" s="36">
        <v>750</v>
      </c>
      <c r="H753" s="342"/>
      <c r="I753" s="36" t="s">
        <v>1839</v>
      </c>
      <c r="J753" s="36"/>
      <c r="K753" s="412">
        <v>0</v>
      </c>
      <c r="L753" s="2"/>
      <c r="M753" s="1">
        <v>2</v>
      </c>
      <c r="N753" s="15">
        <f>A754</f>
        <v>44914</v>
      </c>
      <c r="O753" s="15" t="str">
        <f>IF(A756="","",A756)</f>
        <v>Profound</v>
      </c>
      <c r="P753" s="37" t="str">
        <f>A753</f>
        <v>Mon</v>
      </c>
      <c r="U753" s="38"/>
    </row>
    <row r="754" spans="1:21" ht="14.25" customHeight="1">
      <c r="A754" s="332">
        <v>44914</v>
      </c>
      <c r="B754" s="268"/>
      <c r="C754" s="42"/>
      <c r="D754" s="29" t="s">
        <v>1723</v>
      </c>
      <c r="E754" s="39"/>
      <c r="F754" s="41"/>
      <c r="G754" s="342"/>
      <c r="H754" s="342"/>
      <c r="I754" s="36"/>
      <c r="J754" s="36"/>
      <c r="K754" s="412"/>
      <c r="L754" s="2"/>
      <c r="M754" s="1">
        <v>3</v>
      </c>
      <c r="N754" s="15">
        <f>A754</f>
        <v>44914</v>
      </c>
      <c r="O754" s="15" t="str">
        <f>IF(A756="","",A756)</f>
        <v>Profound</v>
      </c>
      <c r="P754" s="37" t="str">
        <f>A753</f>
        <v>Mon</v>
      </c>
      <c r="U754" s="38"/>
    </row>
    <row r="755" spans="1:21" ht="14.25" customHeight="1">
      <c r="A755" s="333">
        <v>156</v>
      </c>
      <c r="B755" s="268"/>
      <c r="C755" s="42"/>
      <c r="D755" s="29"/>
      <c r="E755" s="28"/>
      <c r="F755" s="28"/>
      <c r="G755" s="36"/>
      <c r="H755" s="342"/>
      <c r="I755" s="36"/>
      <c r="J755" s="36"/>
      <c r="K755" s="412"/>
      <c r="L755" s="2"/>
      <c r="M755" s="1">
        <v>4</v>
      </c>
      <c r="N755" s="15">
        <f>A754</f>
        <v>44914</v>
      </c>
      <c r="O755" s="15" t="str">
        <f>IF(A756="","",A756)</f>
        <v>Profound</v>
      </c>
      <c r="P755" s="37" t="str">
        <f>A753</f>
        <v>Mon</v>
      </c>
      <c r="U755" s="38"/>
    </row>
    <row r="756" spans="1:21" ht="14.25" customHeight="1">
      <c r="A756" s="334" t="s">
        <v>1719</v>
      </c>
      <c r="B756" s="268"/>
      <c r="C756" s="43"/>
      <c r="D756" s="40"/>
      <c r="E756" s="39"/>
      <c r="F756" s="39"/>
      <c r="G756" s="342"/>
      <c r="H756" s="342"/>
      <c r="I756" s="36"/>
      <c r="J756" s="36"/>
      <c r="K756" s="412"/>
      <c r="L756" s="2"/>
      <c r="M756" s="1">
        <v>5</v>
      </c>
      <c r="N756" s="15">
        <f>A754</f>
        <v>44914</v>
      </c>
      <c r="O756" s="15" t="str">
        <f>IF(A756="","",A756)</f>
        <v>Profound</v>
      </c>
      <c r="P756" s="37" t="str">
        <f>A753</f>
        <v>Mon</v>
      </c>
      <c r="U756" s="38"/>
    </row>
    <row r="757" spans="1:21" ht="14.25" customHeight="1">
      <c r="A757" s="335" t="s">
        <v>1811</v>
      </c>
      <c r="B757" s="268"/>
      <c r="C757" s="42"/>
      <c r="D757" s="29"/>
      <c r="E757" s="28"/>
      <c r="F757" s="39"/>
      <c r="G757" s="36"/>
      <c r="H757" s="36"/>
      <c r="I757" s="36"/>
      <c r="J757" s="36"/>
      <c r="K757" s="412"/>
      <c r="L757" s="2"/>
      <c r="M757" s="1">
        <v>6</v>
      </c>
      <c r="N757" s="15">
        <f>A754</f>
        <v>44914</v>
      </c>
      <c r="O757" s="15" t="str">
        <f>IF(A756="","",A756)</f>
        <v>Profound</v>
      </c>
      <c r="P757" s="37" t="str">
        <f>A753</f>
        <v>Mon</v>
      </c>
      <c r="U757" s="38"/>
    </row>
    <row r="758" spans="1:21" ht="14.25" customHeight="1">
      <c r="A758" s="335" t="s">
        <v>1005</v>
      </c>
      <c r="B758" s="268"/>
      <c r="C758" s="42"/>
      <c r="D758" s="29" t="s">
        <v>1720</v>
      </c>
      <c r="E758" s="28"/>
      <c r="F758" s="39"/>
      <c r="G758" s="36"/>
      <c r="H758" s="36"/>
      <c r="I758" s="36"/>
      <c r="J758" s="36"/>
      <c r="K758" s="412"/>
      <c r="L758" s="2"/>
      <c r="M758" s="1">
        <v>7</v>
      </c>
      <c r="N758" s="15">
        <f>A754</f>
        <v>44914</v>
      </c>
      <c r="O758" s="15" t="str">
        <f>IF(A756="","",A756)</f>
        <v>Profound</v>
      </c>
      <c r="P758" s="37" t="str">
        <f>A753</f>
        <v>Mon</v>
      </c>
      <c r="U758" s="38"/>
    </row>
    <row r="759" spans="1:21" ht="14.25" customHeight="1">
      <c r="A759" s="335" t="s">
        <v>1029</v>
      </c>
      <c r="B759" s="268"/>
      <c r="C759" s="42"/>
      <c r="D759" s="29"/>
      <c r="E759" s="28"/>
      <c r="F759" s="39"/>
      <c r="G759" s="36"/>
      <c r="H759" s="36"/>
      <c r="I759" s="36"/>
      <c r="J759" s="36"/>
      <c r="K759" s="412"/>
      <c r="L759" s="2"/>
      <c r="M759" s="1">
        <v>8</v>
      </c>
      <c r="N759" s="15">
        <f>A754</f>
        <v>44914</v>
      </c>
      <c r="O759" s="15" t="str">
        <f>IF(A756="","",A756)</f>
        <v>Profound</v>
      </c>
      <c r="P759" s="37" t="str">
        <f>A753</f>
        <v>Mon</v>
      </c>
      <c r="U759" s="38"/>
    </row>
    <row r="760" spans="1:21" ht="14.25" customHeight="1">
      <c r="A760" s="363"/>
      <c r="B760" s="268"/>
      <c r="C760" s="42"/>
      <c r="D760" s="29"/>
      <c r="E760" s="28"/>
      <c r="F760" s="39"/>
      <c r="G760" s="36"/>
      <c r="H760" s="36"/>
      <c r="I760" s="36"/>
      <c r="J760" s="36"/>
      <c r="K760" s="412"/>
      <c r="L760" s="2"/>
      <c r="M760" s="1">
        <v>9</v>
      </c>
      <c r="N760" s="15">
        <f>A754</f>
        <v>44914</v>
      </c>
      <c r="O760" s="15" t="str">
        <f>IF(A756="","",A756)</f>
        <v>Profound</v>
      </c>
      <c r="P760" s="37" t="str">
        <f>A753</f>
        <v>Mon</v>
      </c>
      <c r="U760" s="38"/>
    </row>
    <row r="761" spans="1:21" ht="14.25" customHeight="1" thickBot="1">
      <c r="A761" s="336" t="s">
        <v>1753</v>
      </c>
      <c r="B761" s="277"/>
      <c r="C761" s="284" t="s">
        <v>1737</v>
      </c>
      <c r="D761" s="259"/>
      <c r="E761" s="260"/>
      <c r="F761" s="46"/>
      <c r="G761" s="261"/>
      <c r="H761" s="261"/>
      <c r="I761" s="261"/>
      <c r="J761" s="261"/>
      <c r="K761" s="413"/>
      <c r="L761" s="3"/>
      <c r="M761" s="1">
        <v>10</v>
      </c>
      <c r="N761" s="15">
        <f>A754</f>
        <v>44914</v>
      </c>
      <c r="O761" s="15" t="str">
        <f>IF(A756="","",A756)</f>
        <v>Profound</v>
      </c>
      <c r="P761" s="37" t="str">
        <f>A753</f>
        <v>Mon</v>
      </c>
      <c r="U761" s="38"/>
    </row>
    <row r="762" spans="1:21" s="239" customFormat="1" ht="14.25" customHeight="1">
      <c r="A762" s="330"/>
      <c r="B762" s="234"/>
      <c r="C762" s="262"/>
      <c r="D762" s="328"/>
      <c r="E762" s="41"/>
      <c r="F762" s="41"/>
      <c r="G762" s="263"/>
      <c r="H762" s="263"/>
      <c r="I762" s="263"/>
      <c r="J762" s="263"/>
      <c r="K762" s="411"/>
      <c r="L762" s="235"/>
      <c r="M762" s="236"/>
      <c r="N762" s="237"/>
      <c r="O762" s="237"/>
      <c r="P762" s="238"/>
      <c r="U762" s="240"/>
    </row>
    <row r="763" spans="1:21" ht="14.25" customHeight="1">
      <c r="A763" s="331" t="s">
        <v>942</v>
      </c>
      <c r="B763" s="268">
        <v>2</v>
      </c>
      <c r="C763" s="42">
        <v>0.36458333333333331</v>
      </c>
      <c r="D763" s="12" t="s">
        <v>1817</v>
      </c>
      <c r="E763" s="28" t="s">
        <v>62</v>
      </c>
      <c r="F763" s="28" t="s">
        <v>1857</v>
      </c>
      <c r="G763" s="36">
        <v>590</v>
      </c>
      <c r="H763" s="36"/>
      <c r="I763" s="36">
        <v>590</v>
      </c>
      <c r="J763" s="36"/>
      <c r="K763" s="412">
        <v>0</v>
      </c>
      <c r="L763" s="2"/>
      <c r="M763" s="1">
        <v>2</v>
      </c>
      <c r="N763" s="15">
        <f>A764</f>
        <v>44915</v>
      </c>
      <c r="O763" s="15" t="str">
        <f>IF(A766="","",A766)</f>
        <v>Deluxe</v>
      </c>
      <c r="P763" s="37" t="str">
        <f>A763</f>
        <v>Tue</v>
      </c>
      <c r="U763" s="38"/>
    </row>
    <row r="764" spans="1:21" ht="14.25" customHeight="1">
      <c r="A764" s="332">
        <v>44915</v>
      </c>
      <c r="B764" s="268"/>
      <c r="C764" s="42"/>
      <c r="D764" s="29" t="s">
        <v>846</v>
      </c>
      <c r="E764" s="28"/>
      <c r="F764" s="28" t="s">
        <v>1860</v>
      </c>
      <c r="G764" s="36"/>
      <c r="H764" s="36"/>
      <c r="I764" s="36"/>
      <c r="J764" s="36"/>
      <c r="K764" s="412"/>
      <c r="L764" s="2"/>
      <c r="M764" s="1">
        <v>3</v>
      </c>
      <c r="N764" s="15">
        <f>A764</f>
        <v>44915</v>
      </c>
      <c r="O764" s="15" t="str">
        <f>IF(A766="","",A766)</f>
        <v>Deluxe</v>
      </c>
      <c r="P764" s="37" t="str">
        <f>A763</f>
        <v>Tue</v>
      </c>
      <c r="U764" s="38"/>
    </row>
    <row r="765" spans="1:21" ht="14.25" customHeight="1">
      <c r="A765" s="333">
        <v>157</v>
      </c>
      <c r="B765" s="268"/>
      <c r="C765" s="42"/>
      <c r="D765" s="29"/>
      <c r="E765" s="28"/>
      <c r="F765" s="28" t="s">
        <v>1858</v>
      </c>
      <c r="G765" s="36"/>
      <c r="H765" s="342"/>
      <c r="I765" s="36"/>
      <c r="J765" s="36"/>
      <c r="K765" s="412"/>
      <c r="L765" s="2"/>
      <c r="M765" s="1">
        <v>4</v>
      </c>
      <c r="N765" s="15">
        <f>A764</f>
        <v>44915</v>
      </c>
      <c r="O765" s="15" t="str">
        <f>IF(A766="","",A766)</f>
        <v>Deluxe</v>
      </c>
      <c r="P765" s="37" t="str">
        <f>A763</f>
        <v>Tue</v>
      </c>
      <c r="U765" s="38"/>
    </row>
    <row r="766" spans="1:21" ht="14.25" customHeight="1">
      <c r="A766" s="334" t="s">
        <v>847</v>
      </c>
      <c r="B766" s="268"/>
      <c r="C766" s="43"/>
      <c r="D766" s="40"/>
      <c r="E766" s="39"/>
      <c r="F766" s="39"/>
      <c r="G766" s="342"/>
      <c r="H766" s="342"/>
      <c r="I766" s="36"/>
      <c r="J766" s="36"/>
      <c r="K766" s="412"/>
      <c r="L766" s="2"/>
      <c r="M766" s="1">
        <v>5</v>
      </c>
      <c r="N766" s="15">
        <f>A764</f>
        <v>44915</v>
      </c>
      <c r="O766" s="15" t="str">
        <f>IF(A766="","",A766)</f>
        <v>Deluxe</v>
      </c>
      <c r="P766" s="37" t="str">
        <f>A763</f>
        <v>Tue</v>
      </c>
      <c r="U766" s="38"/>
    </row>
    <row r="767" spans="1:21" ht="14.25" customHeight="1">
      <c r="A767" s="335" t="s">
        <v>1707</v>
      </c>
      <c r="B767" s="268"/>
      <c r="C767" s="42"/>
      <c r="D767" s="40"/>
      <c r="E767" s="28"/>
      <c r="F767" s="39"/>
      <c r="G767" s="36"/>
      <c r="H767" s="36"/>
      <c r="I767" s="36"/>
      <c r="J767" s="36"/>
      <c r="K767" s="412"/>
      <c r="L767" s="2"/>
      <c r="M767" s="1">
        <v>6</v>
      </c>
      <c r="N767" s="15">
        <f>A764</f>
        <v>44915</v>
      </c>
      <c r="O767" s="15" t="str">
        <f>IF(A766="","",A766)</f>
        <v>Deluxe</v>
      </c>
      <c r="P767" s="37" t="str">
        <f>A763</f>
        <v>Tue</v>
      </c>
      <c r="U767" s="38"/>
    </row>
    <row r="768" spans="1:21" ht="14.25" customHeight="1">
      <c r="A768" s="335" t="s">
        <v>1863</v>
      </c>
      <c r="B768" s="268"/>
      <c r="C768" s="42"/>
      <c r="D768" s="29" t="s">
        <v>1309</v>
      </c>
      <c r="E768" s="28"/>
      <c r="F768" s="39"/>
      <c r="G768" s="36"/>
      <c r="H768" s="36"/>
      <c r="I768" s="36"/>
      <c r="J768" s="36"/>
      <c r="K768" s="412"/>
      <c r="L768" s="2"/>
      <c r="M768" s="1">
        <v>7</v>
      </c>
      <c r="N768" s="15">
        <f>A764</f>
        <v>44915</v>
      </c>
      <c r="O768" s="15" t="str">
        <f>IF(A766="","",A766)</f>
        <v>Deluxe</v>
      </c>
      <c r="P768" s="37" t="str">
        <f>A763</f>
        <v>Tue</v>
      </c>
      <c r="U768" s="38"/>
    </row>
    <row r="769" spans="1:21" ht="14.25" customHeight="1">
      <c r="A769" s="335" t="s">
        <v>1081</v>
      </c>
      <c r="B769" s="268"/>
      <c r="C769" s="42"/>
      <c r="D769" s="40"/>
      <c r="E769" s="28"/>
      <c r="F769" s="39"/>
      <c r="G769" s="36"/>
      <c r="H769" s="36"/>
      <c r="I769" s="36"/>
      <c r="J769" s="36"/>
      <c r="K769" s="412"/>
      <c r="L769" s="2"/>
      <c r="M769" s="1">
        <v>8</v>
      </c>
      <c r="N769" s="15">
        <f>A764</f>
        <v>44915</v>
      </c>
      <c r="O769" s="15" t="str">
        <f>IF(A766="","",A766)</f>
        <v>Deluxe</v>
      </c>
      <c r="P769" s="37" t="str">
        <f>A763</f>
        <v>Tue</v>
      </c>
      <c r="U769" s="38"/>
    </row>
    <row r="770" spans="1:21" ht="14.25" customHeight="1">
      <c r="A770" s="363"/>
      <c r="B770" s="268"/>
      <c r="C770" s="42"/>
      <c r="D770" s="29"/>
      <c r="E770" s="28"/>
      <c r="F770" s="39"/>
      <c r="G770" s="36"/>
      <c r="H770" s="36"/>
      <c r="I770" s="36"/>
      <c r="J770" s="36"/>
      <c r="K770" s="412"/>
      <c r="L770" s="2"/>
      <c r="M770" s="1">
        <v>9</v>
      </c>
      <c r="N770" s="15">
        <f>A764</f>
        <v>44915</v>
      </c>
      <c r="O770" s="15" t="str">
        <f>IF(A766="","",A766)</f>
        <v>Deluxe</v>
      </c>
      <c r="P770" s="37" t="str">
        <f>A763</f>
        <v>Tue</v>
      </c>
      <c r="U770" s="38"/>
    </row>
    <row r="771" spans="1:21" ht="14.25" customHeight="1" thickBot="1">
      <c r="A771" s="336" t="s">
        <v>1859</v>
      </c>
      <c r="B771" s="277"/>
      <c r="C771" s="284" t="s">
        <v>1856</v>
      </c>
      <c r="D771" s="259"/>
      <c r="E771" s="260"/>
      <c r="F771" s="46"/>
      <c r="G771" s="261"/>
      <c r="H771" s="261"/>
      <c r="I771" s="261"/>
      <c r="J771" s="261"/>
      <c r="K771" s="413"/>
      <c r="L771" s="3"/>
      <c r="M771" s="1">
        <v>10</v>
      </c>
      <c r="N771" s="15">
        <f>A764</f>
        <v>44915</v>
      </c>
      <c r="O771" s="15" t="str">
        <f>IF(A766="","",A766)</f>
        <v>Deluxe</v>
      </c>
      <c r="P771" s="37" t="str">
        <f>A763</f>
        <v>Tue</v>
      </c>
      <c r="U771" s="38"/>
    </row>
    <row r="772" spans="1:21" s="239" customFormat="1" ht="14.25" customHeight="1">
      <c r="A772" s="330"/>
      <c r="B772" s="234"/>
      <c r="C772" s="42">
        <v>0.36805555555555558</v>
      </c>
      <c r="D772" s="29" t="s">
        <v>1879</v>
      </c>
      <c r="E772" s="28" t="s">
        <v>873</v>
      </c>
      <c r="F772" s="41"/>
      <c r="G772" s="36">
        <v>195</v>
      </c>
      <c r="H772" s="36"/>
      <c r="I772" s="36">
        <v>195</v>
      </c>
      <c r="J772" s="36"/>
      <c r="K772" s="412">
        <v>0</v>
      </c>
      <c r="L772" s="235"/>
      <c r="M772" s="236"/>
      <c r="N772" s="237"/>
      <c r="O772" s="237"/>
      <c r="P772" s="238"/>
      <c r="U772" s="240"/>
    </row>
    <row r="773" spans="1:21" ht="14.25" customHeight="1">
      <c r="A773" s="331" t="s">
        <v>946</v>
      </c>
      <c r="B773" s="268">
        <v>9</v>
      </c>
      <c r="C773" s="42">
        <v>0.37152777777777773</v>
      </c>
      <c r="D773" s="12" t="s">
        <v>885</v>
      </c>
      <c r="E773" s="28" t="s">
        <v>886</v>
      </c>
      <c r="F773" s="28" t="s">
        <v>887</v>
      </c>
      <c r="G773" s="36">
        <v>390</v>
      </c>
      <c r="H773" s="36">
        <v>390</v>
      </c>
      <c r="I773" s="36"/>
      <c r="J773" s="36"/>
      <c r="K773" s="412">
        <v>0</v>
      </c>
      <c r="L773" s="2"/>
      <c r="M773" s="1">
        <v>2</v>
      </c>
      <c r="N773" s="15">
        <f>A774</f>
        <v>44919</v>
      </c>
      <c r="O773" s="15" t="str">
        <f>IF(A776="","",A776)</f>
        <v>Christmas Tour</v>
      </c>
      <c r="P773" s="37" t="str">
        <f>A773</f>
        <v>Sat</v>
      </c>
      <c r="U773" s="38"/>
    </row>
    <row r="774" spans="1:21" ht="14.25" customHeight="1">
      <c r="A774" s="332">
        <v>44919</v>
      </c>
      <c r="B774" s="268"/>
      <c r="C774" s="42"/>
      <c r="D774" s="29" t="s">
        <v>846</v>
      </c>
      <c r="E774" s="28"/>
      <c r="F774" s="28" t="s">
        <v>1882</v>
      </c>
      <c r="G774" s="342"/>
      <c r="H774" s="342"/>
      <c r="I774" s="36"/>
      <c r="J774" s="36"/>
      <c r="K774" s="412"/>
      <c r="L774" s="2"/>
      <c r="M774" s="1">
        <v>3</v>
      </c>
      <c r="N774" s="15">
        <f>A774</f>
        <v>44919</v>
      </c>
      <c r="O774" s="15" t="str">
        <f>IF(A776="","",A776)</f>
        <v>Christmas Tour</v>
      </c>
      <c r="P774" s="37" t="str">
        <f>A773</f>
        <v>Sat</v>
      </c>
      <c r="U774" s="38"/>
    </row>
    <row r="775" spans="1:21" ht="14.25" customHeight="1">
      <c r="A775" s="333">
        <v>158</v>
      </c>
      <c r="B775" s="268"/>
      <c r="C775" s="42">
        <v>0.36805555555555558</v>
      </c>
      <c r="D775" s="29" t="s">
        <v>1740</v>
      </c>
      <c r="E775" s="28" t="s">
        <v>873</v>
      </c>
      <c r="F775" s="329"/>
      <c r="G775" s="36">
        <v>195</v>
      </c>
      <c r="H775" s="36">
        <v>195</v>
      </c>
      <c r="I775" s="36"/>
      <c r="J775" s="36"/>
      <c r="K775" s="412">
        <v>0</v>
      </c>
      <c r="L775" s="2"/>
      <c r="M775" s="1">
        <v>4</v>
      </c>
      <c r="N775" s="15">
        <f>A774</f>
        <v>44919</v>
      </c>
      <c r="O775" s="15" t="str">
        <f>IF(A776="","",A776)</f>
        <v>Christmas Tour</v>
      </c>
      <c r="P775" s="37" t="str">
        <f>A773</f>
        <v>Sat</v>
      </c>
      <c r="U775" s="38"/>
    </row>
    <row r="776" spans="1:21" ht="14.25" customHeight="1">
      <c r="A776" s="334" t="s">
        <v>324</v>
      </c>
      <c r="B776" s="268"/>
      <c r="C776" s="42">
        <v>0.36805555555555558</v>
      </c>
      <c r="D776" s="29" t="s">
        <v>1195</v>
      </c>
      <c r="E776" s="28" t="s">
        <v>873</v>
      </c>
      <c r="F776" s="329" t="s">
        <v>1887</v>
      </c>
      <c r="G776" s="36">
        <v>195</v>
      </c>
      <c r="H776" s="36" t="s">
        <v>1871</v>
      </c>
      <c r="I776" s="36"/>
      <c r="J776" s="36"/>
      <c r="K776" s="412">
        <v>0</v>
      </c>
      <c r="L776" s="2"/>
      <c r="M776" s="1">
        <v>5</v>
      </c>
      <c r="N776" s="15">
        <f>A774</f>
        <v>44919</v>
      </c>
      <c r="O776" s="15" t="str">
        <f>IF(A776="","",A776)</f>
        <v>Christmas Tour</v>
      </c>
      <c r="P776" s="37" t="str">
        <f>A773</f>
        <v>Sat</v>
      </c>
      <c r="U776" s="38"/>
    </row>
    <row r="777" spans="1:21" ht="14.25" customHeight="1">
      <c r="A777" s="335" t="s">
        <v>1899</v>
      </c>
      <c r="B777" s="268"/>
      <c r="C777" s="42">
        <v>0.35069444444444442</v>
      </c>
      <c r="D777" s="12" t="s">
        <v>1571</v>
      </c>
      <c r="E777" s="28" t="s">
        <v>1869</v>
      </c>
      <c r="F777" s="445" t="s">
        <v>1573</v>
      </c>
      <c r="G777" s="36">
        <v>390</v>
      </c>
      <c r="H777" s="36"/>
      <c r="I777" s="36" t="s">
        <v>1870</v>
      </c>
      <c r="J777" s="36"/>
      <c r="K777" s="412">
        <v>0</v>
      </c>
      <c r="L777" s="2"/>
      <c r="M777" s="1">
        <v>6</v>
      </c>
      <c r="N777" s="15">
        <f>A774</f>
        <v>44919</v>
      </c>
      <c r="O777" s="15" t="str">
        <f>IF(A776="","",A776)</f>
        <v>Christmas Tour</v>
      </c>
      <c r="P777" s="37" t="str">
        <f>A773</f>
        <v>Sat</v>
      </c>
      <c r="U777" s="38"/>
    </row>
    <row r="778" spans="1:21" ht="14.25" customHeight="1">
      <c r="A778" s="335" t="s">
        <v>1900</v>
      </c>
      <c r="B778" s="268"/>
      <c r="C778" s="42"/>
      <c r="D778" s="29" t="s">
        <v>1572</v>
      </c>
      <c r="E778" s="423" t="s">
        <v>1881</v>
      </c>
      <c r="F778" s="329" t="s">
        <v>1877</v>
      </c>
      <c r="G778" s="342"/>
      <c r="H778" s="342"/>
      <c r="I778" s="36"/>
      <c r="J778" s="36"/>
      <c r="K778" s="412"/>
      <c r="L778" s="2"/>
      <c r="M778" s="1">
        <v>7</v>
      </c>
      <c r="N778" s="15">
        <f>A774</f>
        <v>44919</v>
      </c>
      <c r="O778" s="15" t="str">
        <f>IF(A776="","",A776)</f>
        <v>Christmas Tour</v>
      </c>
      <c r="P778" s="37" t="str">
        <f>A773</f>
        <v>Sat</v>
      </c>
      <c r="U778" s="38"/>
    </row>
    <row r="779" spans="1:21" ht="14.25" customHeight="1">
      <c r="A779" s="335" t="s">
        <v>1081</v>
      </c>
      <c r="B779" s="268"/>
      <c r="C779" s="42">
        <v>0.375</v>
      </c>
      <c r="D779" s="29" t="s">
        <v>1546</v>
      </c>
      <c r="E779" s="28" t="s">
        <v>1895</v>
      </c>
      <c r="F779" s="329" t="s">
        <v>1813</v>
      </c>
      <c r="G779" s="36">
        <v>390</v>
      </c>
      <c r="H779" s="36">
        <v>117</v>
      </c>
      <c r="I779" s="36">
        <v>273</v>
      </c>
      <c r="J779" s="263"/>
      <c r="K779" s="412">
        <v>0</v>
      </c>
      <c r="L779" s="2"/>
      <c r="M779" s="1">
        <v>8</v>
      </c>
      <c r="N779" s="15">
        <f>A774</f>
        <v>44919</v>
      </c>
      <c r="O779" s="15" t="str">
        <f>IF(A776="","",A776)</f>
        <v>Christmas Tour</v>
      </c>
      <c r="P779" s="37" t="str">
        <f>A773</f>
        <v>Sat</v>
      </c>
      <c r="U779" s="38"/>
    </row>
    <row r="780" spans="1:21" ht="14.25" customHeight="1">
      <c r="A780" s="337"/>
      <c r="B780" s="268"/>
      <c r="C780" s="42"/>
      <c r="D780" s="29" t="s">
        <v>1547</v>
      </c>
      <c r="E780" s="343" t="s">
        <v>1896</v>
      </c>
      <c r="F780" s="13" t="s">
        <v>1814</v>
      </c>
      <c r="G780" s="36"/>
      <c r="H780" s="36"/>
      <c r="I780" s="36"/>
      <c r="J780" s="36"/>
      <c r="K780" s="412"/>
      <c r="L780" s="2"/>
      <c r="M780" s="1">
        <v>9</v>
      </c>
      <c r="N780" s="15">
        <f>A774</f>
        <v>44919</v>
      </c>
      <c r="O780" s="15" t="str">
        <f>IF(A776="","",A776)</f>
        <v>Christmas Tour</v>
      </c>
      <c r="P780" s="37" t="str">
        <f>A773</f>
        <v>Sat</v>
      </c>
      <c r="U780" s="38"/>
    </row>
    <row r="781" spans="1:21" ht="14.25" customHeight="1" thickBot="1">
      <c r="A781" s="336" t="s">
        <v>1876</v>
      </c>
      <c r="B781" s="277"/>
      <c r="C781" s="284" t="s">
        <v>1706</v>
      </c>
      <c r="D781" s="259"/>
      <c r="E781" s="260"/>
      <c r="F781" s="424" t="s">
        <v>1838</v>
      </c>
      <c r="G781" s="261"/>
      <c r="H781" s="261"/>
      <c r="I781" s="261"/>
      <c r="J781" s="261"/>
      <c r="K781" s="413"/>
      <c r="L781" s="3"/>
      <c r="M781" s="1">
        <v>10</v>
      </c>
      <c r="N781" s="15">
        <f>A774</f>
        <v>44919</v>
      </c>
      <c r="O781" s="15" t="str">
        <f>IF(A776="","",A776)</f>
        <v>Christmas Tour</v>
      </c>
      <c r="P781" s="37" t="str">
        <f>A773</f>
        <v>Sat</v>
      </c>
      <c r="U781" s="38"/>
    </row>
    <row r="782" spans="1:21" s="239" customFormat="1" ht="14.25" customHeight="1">
      <c r="A782" s="330"/>
      <c r="B782" s="234"/>
      <c r="C782" s="262"/>
      <c r="D782" s="422"/>
      <c r="E782" s="41"/>
      <c r="F782" s="41"/>
      <c r="G782" s="263"/>
      <c r="H782" s="263"/>
      <c r="I782" s="263"/>
      <c r="J782" s="263"/>
      <c r="K782" s="411"/>
      <c r="L782" s="235"/>
      <c r="M782" s="236"/>
      <c r="N782" s="237"/>
      <c r="O782" s="237"/>
      <c r="P782" s="238"/>
      <c r="U782" s="240"/>
    </row>
    <row r="783" spans="1:21" ht="14.25" customHeight="1">
      <c r="A783" s="331" t="s">
        <v>946</v>
      </c>
      <c r="B783" s="268">
        <v>7</v>
      </c>
      <c r="C783" s="42">
        <v>0.375</v>
      </c>
      <c r="D783" s="29" t="s">
        <v>1291</v>
      </c>
      <c r="E783" s="28" t="s">
        <v>62</v>
      </c>
      <c r="F783" s="28" t="s">
        <v>948</v>
      </c>
      <c r="G783" s="36">
        <v>730</v>
      </c>
      <c r="H783" s="36">
        <v>730</v>
      </c>
      <c r="I783" s="36"/>
      <c r="J783" s="36"/>
      <c r="K783" s="412">
        <v>0</v>
      </c>
      <c r="L783" s="2"/>
      <c r="M783" s="1">
        <v>2</v>
      </c>
      <c r="N783" s="15">
        <f>A784</f>
        <v>44919</v>
      </c>
      <c r="O783" s="15" t="str">
        <f>IF(A786="","",A786)</f>
        <v>Christmas Tour</v>
      </c>
      <c r="P783" s="37" t="str">
        <f>A783</f>
        <v>Sat</v>
      </c>
      <c r="U783" s="38"/>
    </row>
    <row r="784" spans="1:21" ht="14.25" customHeight="1">
      <c r="A784" s="332">
        <v>44919</v>
      </c>
      <c r="B784" s="268"/>
      <c r="C784" s="42"/>
      <c r="D784" s="29" t="s">
        <v>846</v>
      </c>
      <c r="E784" s="28"/>
      <c r="F784" s="41"/>
      <c r="G784" s="36"/>
      <c r="H784" s="36"/>
      <c r="I784" s="36"/>
      <c r="J784" s="36"/>
      <c r="K784" s="412"/>
      <c r="L784" s="2"/>
      <c r="M784" s="1">
        <v>3</v>
      </c>
      <c r="N784" s="15">
        <f>A784</f>
        <v>44919</v>
      </c>
      <c r="O784" s="15" t="str">
        <f>IF(A786="","",A786)</f>
        <v>Christmas Tour</v>
      </c>
      <c r="P784" s="37" t="str">
        <f>A783</f>
        <v>Sat</v>
      </c>
      <c r="U784" s="38"/>
    </row>
    <row r="785" spans="1:21" ht="14.25" customHeight="1">
      <c r="A785" s="333">
        <v>159</v>
      </c>
      <c r="B785" s="268"/>
      <c r="C785" s="42">
        <v>0.375</v>
      </c>
      <c r="D785" s="29" t="s">
        <v>1699</v>
      </c>
      <c r="E785" s="28" t="s">
        <v>62</v>
      </c>
      <c r="F785" s="28" t="s">
        <v>1700</v>
      </c>
      <c r="G785" s="36">
        <v>780</v>
      </c>
      <c r="H785" s="36">
        <v>546</v>
      </c>
      <c r="I785" s="36">
        <v>234</v>
      </c>
      <c r="J785" s="36"/>
      <c r="K785" s="412">
        <v>0</v>
      </c>
      <c r="L785" s="2"/>
      <c r="M785" s="1">
        <v>4</v>
      </c>
      <c r="N785" s="15">
        <f>A784</f>
        <v>44919</v>
      </c>
      <c r="O785" s="15" t="str">
        <f>IF(A786="","",A786)</f>
        <v>Christmas Tour</v>
      </c>
      <c r="P785" s="37" t="str">
        <f>A783</f>
        <v>Sat</v>
      </c>
      <c r="U785" s="38"/>
    </row>
    <row r="786" spans="1:21" ht="14.25" customHeight="1">
      <c r="A786" s="334" t="s">
        <v>324</v>
      </c>
      <c r="B786" s="268"/>
      <c r="C786" s="43"/>
      <c r="D786" s="29" t="s">
        <v>1704</v>
      </c>
      <c r="E786" s="28"/>
      <c r="F786" s="360" t="s">
        <v>1735</v>
      </c>
      <c r="G786" s="36"/>
      <c r="H786" s="36"/>
      <c r="I786" s="36"/>
      <c r="J786" s="36"/>
      <c r="K786" s="412"/>
      <c r="L786" s="2"/>
      <c r="M786" s="1">
        <v>5</v>
      </c>
      <c r="N786" s="15">
        <f>A784</f>
        <v>44919</v>
      </c>
      <c r="O786" s="15" t="str">
        <f>IF(A786="","",A786)</f>
        <v>Christmas Tour</v>
      </c>
      <c r="P786" s="37" t="str">
        <f>A783</f>
        <v>Sat</v>
      </c>
      <c r="U786" s="38"/>
    </row>
    <row r="787" spans="1:21" ht="14.25" customHeight="1">
      <c r="A787" s="335" t="s">
        <v>1899</v>
      </c>
      <c r="B787" s="268"/>
      <c r="C787" s="42"/>
      <c r="D787" s="29" t="s">
        <v>1864</v>
      </c>
      <c r="E787" s="28"/>
      <c r="F787" s="329" t="s">
        <v>1971</v>
      </c>
      <c r="G787" s="36"/>
      <c r="H787" s="36"/>
      <c r="I787" s="36"/>
      <c r="J787" s="36"/>
      <c r="K787" s="412"/>
      <c r="L787" s="2"/>
      <c r="M787" s="1">
        <v>6</v>
      </c>
      <c r="N787" s="15">
        <f>A784</f>
        <v>44919</v>
      </c>
      <c r="O787" s="15" t="str">
        <f>IF(A786="","",A786)</f>
        <v>Christmas Tour</v>
      </c>
      <c r="P787" s="37" t="str">
        <f>A783</f>
        <v>Sat</v>
      </c>
      <c r="U787" s="38"/>
    </row>
    <row r="788" spans="1:21" ht="14.25" customHeight="1">
      <c r="A788" s="335" t="s">
        <v>1900</v>
      </c>
      <c r="B788" s="268"/>
      <c r="C788" s="42"/>
      <c r="D788" s="29" t="s">
        <v>846</v>
      </c>
      <c r="E788" s="28"/>
      <c r="F788" s="28"/>
      <c r="G788" s="36"/>
      <c r="H788" s="36"/>
      <c r="I788" s="36"/>
      <c r="J788" s="36"/>
      <c r="K788" s="412"/>
      <c r="L788" s="2"/>
      <c r="M788" s="1">
        <v>7</v>
      </c>
      <c r="N788" s="15">
        <f>A784</f>
        <v>44919</v>
      </c>
      <c r="O788" s="15" t="str">
        <f>IF(A786="","",A786)</f>
        <v>Christmas Tour</v>
      </c>
      <c r="P788" s="37" t="str">
        <f>A783</f>
        <v>Sat</v>
      </c>
      <c r="U788" s="38"/>
    </row>
    <row r="789" spans="1:21" ht="14.25" customHeight="1">
      <c r="A789" s="335" t="s">
        <v>1081</v>
      </c>
      <c r="B789" s="268"/>
      <c r="C789" s="42">
        <v>0.375</v>
      </c>
      <c r="D789" s="29" t="s">
        <v>1732</v>
      </c>
      <c r="E789" s="12" t="s">
        <v>62</v>
      </c>
      <c r="F789" s="360" t="s">
        <v>1912</v>
      </c>
      <c r="G789" s="36">
        <v>195</v>
      </c>
      <c r="H789" s="36" t="s">
        <v>1871</v>
      </c>
      <c r="I789" s="36"/>
      <c r="J789" s="36"/>
      <c r="K789" s="412">
        <v>0</v>
      </c>
      <c r="L789" s="2"/>
      <c r="M789" s="1">
        <v>8</v>
      </c>
      <c r="N789" s="15">
        <f>A784</f>
        <v>44919</v>
      </c>
      <c r="O789" s="15" t="str">
        <f>IF(A786="","",A786)</f>
        <v>Christmas Tour</v>
      </c>
      <c r="P789" s="37" t="str">
        <f>A783</f>
        <v>Sat</v>
      </c>
      <c r="U789" s="38"/>
    </row>
    <row r="790" spans="1:21" ht="14.25" customHeight="1">
      <c r="A790" s="337"/>
      <c r="B790" s="268"/>
      <c r="C790" s="42"/>
      <c r="D790" s="29"/>
      <c r="E790" s="28"/>
      <c r="F790" s="41"/>
      <c r="G790" s="36"/>
      <c r="H790" s="36"/>
      <c r="I790" s="36"/>
      <c r="J790" s="36"/>
      <c r="K790" s="412"/>
      <c r="L790" s="2"/>
      <c r="M790" s="1">
        <v>9</v>
      </c>
      <c r="N790" s="15">
        <f>A784</f>
        <v>44919</v>
      </c>
      <c r="O790" s="15" t="str">
        <f>IF(A786="","",A786)</f>
        <v>Christmas Tour</v>
      </c>
      <c r="P790" s="37" t="str">
        <f>A783</f>
        <v>Sat</v>
      </c>
      <c r="U790" s="38"/>
    </row>
    <row r="791" spans="1:21" ht="14.25" customHeight="1" thickBot="1">
      <c r="A791" s="336" t="s">
        <v>1891</v>
      </c>
      <c r="B791" s="277"/>
      <c r="C791" s="284" t="s">
        <v>1706</v>
      </c>
      <c r="D791" s="259"/>
      <c r="E791" s="260"/>
      <c r="F791" s="46"/>
      <c r="G791" s="261"/>
      <c r="H791" s="261"/>
      <c r="I791" s="261"/>
      <c r="J791" s="261"/>
      <c r="K791" s="413"/>
      <c r="L791" s="3"/>
      <c r="M791" s="1">
        <v>10</v>
      </c>
      <c r="N791" s="15">
        <f>A784</f>
        <v>44919</v>
      </c>
      <c r="O791" s="15" t="str">
        <f>IF(A786="","",A786)</f>
        <v>Christmas Tour</v>
      </c>
      <c r="P791" s="37" t="str">
        <f>A783</f>
        <v>Sat</v>
      </c>
      <c r="U791" s="38"/>
    </row>
    <row r="792" spans="1:21" s="239" customFormat="1" ht="14.25" customHeight="1">
      <c r="A792" s="330"/>
      <c r="B792" s="234"/>
      <c r="C792" s="262"/>
      <c r="D792" s="328"/>
      <c r="E792" s="41"/>
      <c r="F792" s="41"/>
      <c r="G792" s="263"/>
      <c r="H792" s="263"/>
      <c r="I792" s="263"/>
      <c r="J792" s="263"/>
      <c r="K792" s="411"/>
      <c r="L792" s="235"/>
      <c r="M792" s="236"/>
      <c r="N792" s="237"/>
      <c r="O792" s="237"/>
      <c r="P792" s="238"/>
      <c r="U792" s="240"/>
    </row>
    <row r="793" spans="1:21" ht="14.25" customHeight="1">
      <c r="A793" s="331" t="s">
        <v>946</v>
      </c>
      <c r="B793" s="268">
        <v>4</v>
      </c>
      <c r="C793" s="42">
        <v>0.375</v>
      </c>
      <c r="D793" s="29" t="s">
        <v>1873</v>
      </c>
      <c r="E793" s="28" t="s">
        <v>12</v>
      </c>
      <c r="F793" s="28" t="s">
        <v>1874</v>
      </c>
      <c r="G793" s="36" t="s">
        <v>1875</v>
      </c>
      <c r="H793" s="36"/>
      <c r="I793" s="36" t="s">
        <v>1875</v>
      </c>
      <c r="J793" s="342"/>
      <c r="K793" s="412">
        <v>0</v>
      </c>
      <c r="L793" s="2"/>
      <c r="M793" s="1">
        <v>2</v>
      </c>
      <c r="N793" s="15">
        <f>A794</f>
        <v>44919</v>
      </c>
      <c r="O793" s="15" t="str">
        <f>IF(A796="","",A796)</f>
        <v>Luján 3 bodegas&gt;&gt; US$ 165pp</v>
      </c>
      <c r="P793" s="37" t="str">
        <f>A793</f>
        <v>Sat</v>
      </c>
      <c r="U793" s="38"/>
    </row>
    <row r="794" spans="1:21" ht="14.25" customHeight="1">
      <c r="A794" s="332">
        <v>44919</v>
      </c>
      <c r="B794" s="268"/>
      <c r="C794" s="43"/>
      <c r="D794" s="29" t="s">
        <v>846</v>
      </c>
      <c r="E794" s="28"/>
      <c r="F794" s="329"/>
      <c r="G794" s="342"/>
      <c r="H794" s="342"/>
      <c r="I794" s="342"/>
      <c r="J794" s="342"/>
      <c r="K794" s="412"/>
      <c r="L794" s="2"/>
      <c r="M794" s="1">
        <v>3</v>
      </c>
      <c r="N794" s="15">
        <f>A794</f>
        <v>44919</v>
      </c>
      <c r="O794" s="15" t="str">
        <f>IF(A796="","",A796)</f>
        <v>Luján 3 bodegas&gt;&gt; US$ 165pp</v>
      </c>
      <c r="P794" s="37" t="str">
        <f>A793</f>
        <v>Sat</v>
      </c>
      <c r="U794" s="38"/>
    </row>
    <row r="795" spans="1:21" ht="14.25" customHeight="1">
      <c r="A795" s="333">
        <v>160</v>
      </c>
      <c r="B795" s="268"/>
      <c r="C795" s="42">
        <v>0.35416666666666669</v>
      </c>
      <c r="D795" s="29" t="s">
        <v>1883</v>
      </c>
      <c r="E795" s="28" t="s">
        <v>1886</v>
      </c>
      <c r="F795" s="28" t="s">
        <v>1885</v>
      </c>
      <c r="G795" s="36">
        <v>310</v>
      </c>
      <c r="H795" s="36"/>
      <c r="I795" s="36"/>
      <c r="J795" s="276">
        <v>320</v>
      </c>
      <c r="K795" s="412">
        <v>0</v>
      </c>
      <c r="L795" s="2"/>
      <c r="M795" s="1">
        <v>4</v>
      </c>
      <c r="N795" s="15">
        <f>A794</f>
        <v>44919</v>
      </c>
      <c r="O795" s="15" t="str">
        <f>IF(A796="","",A796)</f>
        <v>Luján 3 bodegas&gt;&gt; US$ 165pp</v>
      </c>
      <c r="P795" s="37" t="str">
        <f>A793</f>
        <v>Sat</v>
      </c>
      <c r="U795" s="38"/>
    </row>
    <row r="796" spans="1:21" ht="14.25" customHeight="1">
      <c r="A796" s="334" t="s">
        <v>1724</v>
      </c>
      <c r="B796" s="268"/>
      <c r="C796" s="43"/>
      <c r="D796" s="29" t="s">
        <v>1884</v>
      </c>
      <c r="E796" s="28"/>
      <c r="F796" s="445" t="s">
        <v>1993</v>
      </c>
      <c r="G796" s="342"/>
      <c r="H796" s="342"/>
      <c r="I796" s="342"/>
      <c r="J796" s="342"/>
      <c r="K796" s="412"/>
      <c r="L796" s="2"/>
      <c r="M796" s="1">
        <v>5</v>
      </c>
      <c r="N796" s="15">
        <f>A794</f>
        <v>44919</v>
      </c>
      <c r="O796" s="15" t="str">
        <f>IF(A796="","",A796)</f>
        <v>Luján 3 bodegas&gt;&gt; US$ 165pp</v>
      </c>
      <c r="P796" s="37" t="str">
        <f>A793</f>
        <v>Sat</v>
      </c>
      <c r="U796" s="38"/>
    </row>
    <row r="797" spans="1:21" ht="14.25" customHeight="1">
      <c r="A797" s="335" t="s">
        <v>1901</v>
      </c>
      <c r="B797" s="268"/>
      <c r="C797" s="42"/>
      <c r="D797" s="40"/>
      <c r="E797" s="39"/>
      <c r="F797" s="39"/>
      <c r="G797" s="342"/>
      <c r="H797" s="342"/>
      <c r="I797" s="342"/>
      <c r="J797" s="342"/>
      <c r="K797" s="412"/>
      <c r="L797" s="2"/>
      <c r="M797" s="1">
        <v>6</v>
      </c>
      <c r="N797" s="15">
        <f>A794</f>
        <v>44919</v>
      </c>
      <c r="O797" s="15" t="str">
        <f>IF(A796="","",A796)</f>
        <v>Luján 3 bodegas&gt;&gt; US$ 165pp</v>
      </c>
      <c r="P797" s="37" t="str">
        <f>A793</f>
        <v>Sat</v>
      </c>
      <c r="U797" s="38"/>
    </row>
    <row r="798" spans="1:21" ht="14.25" customHeight="1">
      <c r="A798" s="340" t="s">
        <v>1902</v>
      </c>
      <c r="B798" s="268"/>
      <c r="C798" s="42"/>
      <c r="D798" s="29"/>
      <c r="E798" s="39"/>
      <c r="F798" s="39"/>
      <c r="G798" s="36"/>
      <c r="H798" s="36"/>
      <c r="I798" s="36"/>
      <c r="J798" s="36"/>
      <c r="K798" s="412"/>
      <c r="L798" s="2"/>
      <c r="M798" s="1">
        <v>7</v>
      </c>
      <c r="N798" s="15">
        <f>A794</f>
        <v>44919</v>
      </c>
      <c r="O798" s="15" t="str">
        <f>IF(A796="","",A796)</f>
        <v>Luján 3 bodegas&gt;&gt; US$ 165pp</v>
      </c>
      <c r="P798" s="37" t="str">
        <f>A793</f>
        <v>Sat</v>
      </c>
      <c r="U798" s="38"/>
    </row>
    <row r="799" spans="1:21" ht="14.25" customHeight="1">
      <c r="A799" s="335" t="s">
        <v>1903</v>
      </c>
      <c r="B799" s="268"/>
      <c r="C799" s="42"/>
      <c r="D799" s="40"/>
      <c r="E799" s="39"/>
      <c r="F799" s="41"/>
      <c r="G799" s="342"/>
      <c r="H799" s="342"/>
      <c r="I799" s="36"/>
      <c r="J799" s="36"/>
      <c r="K799" s="412"/>
      <c r="L799" s="2"/>
      <c r="M799" s="1">
        <v>8</v>
      </c>
      <c r="N799" s="15">
        <f>A794</f>
        <v>44919</v>
      </c>
      <c r="O799" s="15" t="str">
        <f>IF(A796="","",A796)</f>
        <v>Luján 3 bodegas&gt;&gt; US$ 165pp</v>
      </c>
      <c r="P799" s="37" t="str">
        <f>A793</f>
        <v>Sat</v>
      </c>
      <c r="U799" s="38"/>
    </row>
    <row r="800" spans="1:21" ht="14.25" customHeight="1">
      <c r="A800" s="337"/>
      <c r="B800" s="268"/>
      <c r="C800" s="42"/>
      <c r="D800" s="40"/>
      <c r="E800" s="28"/>
      <c r="F800" s="39"/>
      <c r="G800" s="36"/>
      <c r="H800" s="36"/>
      <c r="I800" s="36"/>
      <c r="J800" s="36"/>
      <c r="K800" s="412"/>
      <c r="L800" s="2"/>
      <c r="M800" s="1">
        <v>9</v>
      </c>
      <c r="N800" s="15">
        <f>A794</f>
        <v>44919</v>
      </c>
      <c r="O800" s="15" t="str">
        <f>IF(A796="","",A796)</f>
        <v>Luján 3 bodegas&gt;&gt; US$ 165pp</v>
      </c>
      <c r="P800" s="37" t="str">
        <f>A793</f>
        <v>Sat</v>
      </c>
      <c r="U800" s="38"/>
    </row>
    <row r="801" spans="1:21" ht="14.25" customHeight="1" thickBot="1">
      <c r="A801" s="336" t="s">
        <v>1893</v>
      </c>
      <c r="B801" s="277"/>
      <c r="C801" s="284" t="s">
        <v>1706</v>
      </c>
      <c r="D801" s="259"/>
      <c r="E801" s="260"/>
      <c r="F801" s="46"/>
      <c r="G801" s="261"/>
      <c r="H801" s="261"/>
      <c r="I801" s="261"/>
      <c r="J801" s="261"/>
      <c r="K801" s="413"/>
      <c r="L801" s="3"/>
      <c r="M801" s="1">
        <v>10</v>
      </c>
      <c r="N801" s="15">
        <f>A794</f>
        <v>44919</v>
      </c>
      <c r="O801" s="15" t="str">
        <f>IF(A796="","",A796)</f>
        <v>Luján 3 bodegas&gt;&gt; US$ 165pp</v>
      </c>
      <c r="P801" s="37" t="str">
        <f>A793</f>
        <v>Sat</v>
      </c>
      <c r="U801" s="38"/>
    </row>
    <row r="802" spans="1:21" s="239" customFormat="1" ht="14.25" customHeight="1">
      <c r="A802" s="330"/>
      <c r="B802" s="234"/>
      <c r="C802" s="262"/>
      <c r="D802" s="232"/>
      <c r="E802" s="41"/>
      <c r="F802" s="41"/>
      <c r="G802" s="263"/>
      <c r="H802" s="263"/>
      <c r="I802" s="263"/>
      <c r="J802" s="263"/>
      <c r="K802" s="411"/>
      <c r="L802" s="235"/>
      <c r="M802" s="236"/>
      <c r="N802" s="237"/>
      <c r="O802" s="237"/>
      <c r="P802" s="238"/>
      <c r="U802" s="240"/>
    </row>
    <row r="803" spans="1:21" ht="14.25" customHeight="1">
      <c r="A803" s="331" t="s">
        <v>941</v>
      </c>
      <c r="B803" s="268">
        <v>4</v>
      </c>
      <c r="C803" s="42">
        <v>0.375</v>
      </c>
      <c r="D803" s="12" t="s">
        <v>1456</v>
      </c>
      <c r="E803" s="28" t="s">
        <v>62</v>
      </c>
      <c r="F803" s="28" t="s">
        <v>1894</v>
      </c>
      <c r="G803" s="36">
        <v>680</v>
      </c>
      <c r="H803" s="36"/>
      <c r="I803" s="36" t="s">
        <v>1325</v>
      </c>
      <c r="J803" s="36"/>
      <c r="K803" s="412">
        <v>0</v>
      </c>
      <c r="L803" s="2"/>
      <c r="M803" s="1">
        <v>2</v>
      </c>
      <c r="N803" s="15">
        <f>A804</f>
        <v>44921</v>
      </c>
      <c r="O803" s="15" t="str">
        <f>IF(A806="","",A806)</f>
        <v>Luján</v>
      </c>
      <c r="P803" s="37" t="str">
        <f>A803</f>
        <v>Mon</v>
      </c>
      <c r="U803" s="38"/>
    </row>
    <row r="804" spans="1:21" ht="14.25" customHeight="1">
      <c r="A804" s="332">
        <v>44921</v>
      </c>
      <c r="B804" s="268"/>
      <c r="C804" s="42"/>
      <c r="D804" s="29" t="s">
        <v>846</v>
      </c>
      <c r="E804" s="28"/>
      <c r="F804" s="41"/>
      <c r="G804" s="342"/>
      <c r="H804" s="342"/>
      <c r="I804" s="342"/>
      <c r="J804" s="36"/>
      <c r="K804" s="412"/>
      <c r="L804" s="2"/>
      <c r="M804" s="1">
        <v>3</v>
      </c>
      <c r="N804" s="15">
        <f>A804</f>
        <v>44921</v>
      </c>
      <c r="O804" s="15" t="str">
        <f>IF(A806="","",A806)</f>
        <v>Luján</v>
      </c>
      <c r="P804" s="37" t="str">
        <f>A803</f>
        <v>Mon</v>
      </c>
      <c r="U804" s="38"/>
    </row>
    <row r="805" spans="1:21" ht="14.25" customHeight="1">
      <c r="A805" s="333">
        <v>161</v>
      </c>
      <c r="B805" s="268"/>
      <c r="C805" s="42">
        <v>0.36805555555555558</v>
      </c>
      <c r="D805" s="29" t="s">
        <v>1835</v>
      </c>
      <c r="E805" s="12" t="s">
        <v>1836</v>
      </c>
      <c r="F805" s="28" t="s">
        <v>1880</v>
      </c>
      <c r="G805" s="36">
        <v>350</v>
      </c>
      <c r="H805" s="36" t="s">
        <v>1892</v>
      </c>
      <c r="I805" s="36"/>
      <c r="J805" s="36"/>
      <c r="K805" s="412">
        <v>0</v>
      </c>
      <c r="L805" s="2"/>
      <c r="M805" s="1">
        <v>4</v>
      </c>
      <c r="N805" s="15">
        <f>A804</f>
        <v>44921</v>
      </c>
      <c r="O805" s="15" t="str">
        <f>IF(A806="","",A806)</f>
        <v>Luján</v>
      </c>
      <c r="P805" s="37" t="str">
        <f>A803</f>
        <v>Mon</v>
      </c>
      <c r="U805" s="38"/>
    </row>
    <row r="806" spans="1:21" ht="14.25" customHeight="1">
      <c r="A806" s="334" t="s">
        <v>64</v>
      </c>
      <c r="B806" s="268"/>
      <c r="C806" s="43"/>
      <c r="D806" s="29" t="s">
        <v>846</v>
      </c>
      <c r="E806" s="28" t="s">
        <v>1868</v>
      </c>
      <c r="F806" s="329"/>
      <c r="G806" s="342"/>
      <c r="H806" s="342"/>
      <c r="I806" s="342"/>
      <c r="J806" s="342"/>
      <c r="K806" s="411"/>
      <c r="L806" s="2"/>
      <c r="M806" s="1">
        <v>5</v>
      </c>
      <c r="N806" s="15">
        <f>A804</f>
        <v>44921</v>
      </c>
      <c r="O806" s="15" t="str">
        <f>IF(A806="","",A806)</f>
        <v>Luján</v>
      </c>
      <c r="P806" s="37" t="str">
        <f>A803</f>
        <v>Mon</v>
      </c>
      <c r="U806" s="38"/>
    </row>
    <row r="807" spans="1:21" ht="14.25" customHeight="1">
      <c r="A807" s="335" t="s">
        <v>1908</v>
      </c>
      <c r="B807" s="268"/>
      <c r="C807" s="42"/>
      <c r="D807" s="29"/>
      <c r="E807" s="28"/>
      <c r="F807" s="39"/>
      <c r="G807" s="36"/>
      <c r="H807" s="36"/>
      <c r="I807" s="36"/>
      <c r="J807" s="36"/>
      <c r="K807" s="412"/>
      <c r="L807" s="2"/>
      <c r="M807" s="1">
        <v>6</v>
      </c>
      <c r="N807" s="15">
        <f>A804</f>
        <v>44921</v>
      </c>
      <c r="O807" s="15" t="str">
        <f>IF(A806="","",A806)</f>
        <v>Luján</v>
      </c>
      <c r="P807" s="37" t="str">
        <f>A803</f>
        <v>Mon</v>
      </c>
      <c r="U807" s="38"/>
    </row>
    <row r="808" spans="1:21" ht="14.25" customHeight="1">
      <c r="A808" s="335" t="s">
        <v>1005</v>
      </c>
      <c r="B808" s="268"/>
      <c r="C808" s="42"/>
      <c r="D808" s="29"/>
      <c r="E808" s="28"/>
      <c r="F808" s="39"/>
      <c r="G808" s="36"/>
      <c r="H808" s="36"/>
      <c r="I808" s="36"/>
      <c r="J808" s="36"/>
      <c r="K808" s="412"/>
      <c r="L808" s="2"/>
      <c r="M808" s="1">
        <v>7</v>
      </c>
      <c r="N808" s="15">
        <f>A804</f>
        <v>44921</v>
      </c>
      <c r="O808" s="15" t="str">
        <f>IF(A806="","",A806)</f>
        <v>Luján</v>
      </c>
      <c r="P808" s="37" t="str">
        <f>A803</f>
        <v>Mon</v>
      </c>
      <c r="U808" s="38"/>
    </row>
    <row r="809" spans="1:21" ht="14.25" customHeight="1">
      <c r="A809" s="335" t="s">
        <v>1028</v>
      </c>
      <c r="B809" s="268"/>
      <c r="C809" s="42"/>
      <c r="D809" s="29"/>
      <c r="E809" s="28"/>
      <c r="F809" s="39"/>
      <c r="G809" s="36"/>
      <c r="H809" s="36"/>
      <c r="I809" s="36"/>
      <c r="J809" s="36"/>
      <c r="K809" s="412"/>
      <c r="L809" s="2"/>
      <c r="M809" s="1">
        <v>8</v>
      </c>
      <c r="N809" s="15">
        <f>A804</f>
        <v>44921</v>
      </c>
      <c r="O809" s="15" t="str">
        <f>IF(A806="","",A806)</f>
        <v>Luján</v>
      </c>
      <c r="P809" s="37" t="str">
        <f>A803</f>
        <v>Mon</v>
      </c>
      <c r="U809" s="38"/>
    </row>
    <row r="810" spans="1:21" ht="14.25" customHeight="1">
      <c r="A810" s="335" t="s">
        <v>1029</v>
      </c>
      <c r="B810" s="268"/>
      <c r="C810" s="42"/>
      <c r="D810" s="29"/>
      <c r="E810" s="28"/>
      <c r="F810" s="39"/>
      <c r="G810" s="36"/>
      <c r="H810" s="36"/>
      <c r="I810" s="36"/>
      <c r="J810" s="36"/>
      <c r="K810" s="412"/>
      <c r="L810" s="2"/>
      <c r="M810" s="1">
        <v>9</v>
      </c>
      <c r="N810" s="15">
        <f>A804</f>
        <v>44921</v>
      </c>
      <c r="O810" s="15" t="str">
        <f>IF(A806="","",A806)</f>
        <v>Luján</v>
      </c>
      <c r="P810" s="37" t="str">
        <f>A803</f>
        <v>Mon</v>
      </c>
      <c r="U810" s="38"/>
    </row>
    <row r="811" spans="1:21" ht="14.25" customHeight="1" thickBot="1">
      <c r="A811" s="336" t="s">
        <v>1907</v>
      </c>
      <c r="B811" s="277"/>
      <c r="C811" s="284" t="s">
        <v>1808</v>
      </c>
      <c r="D811" s="259"/>
      <c r="E811" s="260"/>
      <c r="F811" s="46"/>
      <c r="G811" s="261"/>
      <c r="H811" s="261"/>
      <c r="I811" s="261"/>
      <c r="J811" s="261"/>
      <c r="K811" s="413"/>
      <c r="L811" s="3"/>
      <c r="M811" s="1">
        <v>10</v>
      </c>
      <c r="N811" s="15">
        <f>A804</f>
        <v>44921</v>
      </c>
      <c r="O811" s="15" t="str">
        <f>IF(A806="","",A806)</f>
        <v>Luján</v>
      </c>
      <c r="P811" s="37" t="str">
        <f>A803</f>
        <v>Mon</v>
      </c>
      <c r="U811" s="38"/>
    </row>
    <row r="812" spans="1:21" s="239" customFormat="1" ht="14.25" customHeight="1">
      <c r="A812" s="330"/>
      <c r="B812" s="234"/>
      <c r="C812" s="262"/>
      <c r="D812" s="328"/>
      <c r="E812" s="41"/>
      <c r="F812" s="41"/>
      <c r="G812" s="263"/>
      <c r="H812" s="263"/>
      <c r="I812" s="263"/>
      <c r="J812" s="263"/>
      <c r="K812" s="411"/>
      <c r="L812" s="235"/>
      <c r="M812" s="236"/>
      <c r="N812" s="237"/>
      <c r="O812" s="237"/>
      <c r="P812" s="238"/>
      <c r="U812" s="240"/>
    </row>
    <row r="813" spans="1:21" ht="14.25" customHeight="1">
      <c r="A813" s="331" t="s">
        <v>941</v>
      </c>
      <c r="B813" s="268">
        <v>2</v>
      </c>
      <c r="C813" s="42">
        <v>0.375</v>
      </c>
      <c r="D813" s="12" t="s">
        <v>1866</v>
      </c>
      <c r="E813" s="28" t="s">
        <v>1904</v>
      </c>
      <c r="F813" s="329" t="s">
        <v>1434</v>
      </c>
      <c r="G813" s="36">
        <v>370</v>
      </c>
      <c r="H813" s="36">
        <v>111</v>
      </c>
      <c r="I813" s="36"/>
      <c r="J813" s="36">
        <v>80900</v>
      </c>
      <c r="K813" s="412">
        <v>0</v>
      </c>
      <c r="L813" s="2"/>
      <c r="M813" s="1">
        <v>2</v>
      </c>
      <c r="N813" s="15">
        <f>A814</f>
        <v>44921</v>
      </c>
      <c r="O813" s="15" t="str">
        <f>IF(A816="","",A816)</f>
        <v>Uco</v>
      </c>
      <c r="P813" s="37" t="str">
        <f>A813</f>
        <v>Mon</v>
      </c>
      <c r="U813" s="38"/>
    </row>
    <row r="814" spans="1:21" ht="14.25" customHeight="1">
      <c r="A814" s="332">
        <v>44921</v>
      </c>
      <c r="B814" s="268"/>
      <c r="C814" s="42"/>
      <c r="D814" s="29" t="s">
        <v>846</v>
      </c>
      <c r="E814" t="s">
        <v>1905</v>
      </c>
      <c r="F814" s="28" t="s">
        <v>948</v>
      </c>
      <c r="G814" s="342"/>
      <c r="H814" s="342"/>
      <c r="I814" s="342"/>
      <c r="J814" s="36"/>
      <c r="K814" s="412"/>
      <c r="L814" s="2"/>
      <c r="M814" s="1">
        <v>3</v>
      </c>
      <c r="N814" s="15">
        <f>A814</f>
        <v>44921</v>
      </c>
      <c r="O814" s="15" t="str">
        <f>IF(A816="","",A816)</f>
        <v>Uco</v>
      </c>
      <c r="P814" s="37" t="str">
        <f>A813</f>
        <v>Mon</v>
      </c>
      <c r="U814" s="38"/>
    </row>
    <row r="815" spans="1:21" ht="14.25" customHeight="1">
      <c r="A815" s="333">
        <v>162</v>
      </c>
      <c r="B815" s="268"/>
      <c r="C815" s="42"/>
      <c r="D815" s="29"/>
      <c r="E815" s="28"/>
      <c r="F815" s="360" t="s">
        <v>1938</v>
      </c>
      <c r="G815" s="36"/>
      <c r="H815" s="342"/>
      <c r="I815" s="36"/>
      <c r="J815" s="36"/>
      <c r="K815" s="412"/>
      <c r="L815" s="2"/>
      <c r="M815" s="1">
        <v>4</v>
      </c>
      <c r="N815" s="15">
        <f>A814</f>
        <v>44921</v>
      </c>
      <c r="O815" s="15" t="str">
        <f>IF(A816="","",A816)</f>
        <v>Uco</v>
      </c>
      <c r="P815" s="37" t="str">
        <f>A813</f>
        <v>Mon</v>
      </c>
      <c r="U815" s="38"/>
    </row>
    <row r="816" spans="1:21" ht="14.25" customHeight="1">
      <c r="A816" s="334" t="s">
        <v>848</v>
      </c>
      <c r="B816" s="268"/>
      <c r="C816" s="43"/>
      <c r="D816" s="40"/>
      <c r="E816" s="39"/>
      <c r="F816" s="39"/>
      <c r="G816" s="342"/>
      <c r="H816" s="342"/>
      <c r="I816" s="36"/>
      <c r="J816" s="36"/>
      <c r="K816" s="412"/>
      <c r="L816" s="2"/>
      <c r="M816" s="1">
        <v>5</v>
      </c>
      <c r="N816" s="15">
        <f>A814</f>
        <v>44921</v>
      </c>
      <c r="O816" s="15" t="str">
        <f>IF(A816="","",A816)</f>
        <v>Uco</v>
      </c>
      <c r="P816" s="37" t="str">
        <f>A813</f>
        <v>Mon</v>
      </c>
      <c r="U816" s="38"/>
    </row>
    <row r="817" spans="1:21" ht="14.25" customHeight="1">
      <c r="A817" s="335" t="s">
        <v>1910</v>
      </c>
      <c r="B817" s="268"/>
      <c r="C817" s="42"/>
      <c r="D817" s="29"/>
      <c r="E817" s="28"/>
      <c r="F817" s="39"/>
      <c r="G817" s="36"/>
      <c r="H817" s="36"/>
      <c r="I817" s="36"/>
      <c r="J817" s="36"/>
      <c r="K817" s="412"/>
      <c r="L817" s="2"/>
      <c r="M817" s="1">
        <v>6</v>
      </c>
      <c r="N817" s="15">
        <f>A814</f>
        <v>44921</v>
      </c>
      <c r="O817" s="15" t="str">
        <f>IF(A816="","",A816)</f>
        <v>Uco</v>
      </c>
      <c r="P817" s="37" t="str">
        <f>A813</f>
        <v>Mon</v>
      </c>
      <c r="U817" s="38"/>
    </row>
    <row r="818" spans="1:21" ht="14.25" customHeight="1">
      <c r="A818" s="335" t="s">
        <v>998</v>
      </c>
      <c r="B818" s="268"/>
      <c r="C818" s="42"/>
      <c r="D818" s="29"/>
      <c r="E818" s="28"/>
      <c r="F818" s="39"/>
      <c r="G818" s="36"/>
      <c r="H818" s="36"/>
      <c r="I818" s="36"/>
      <c r="J818" s="36"/>
      <c r="K818" s="412"/>
      <c r="L818" s="2"/>
      <c r="M818" s="1">
        <v>7</v>
      </c>
      <c r="N818" s="15">
        <f>A814</f>
        <v>44921</v>
      </c>
      <c r="O818" s="15" t="str">
        <f>IF(A816="","",A816)</f>
        <v>Uco</v>
      </c>
      <c r="P818" s="37" t="str">
        <f>A813</f>
        <v>Mon</v>
      </c>
      <c r="U818" s="38"/>
    </row>
    <row r="819" spans="1:21" ht="14.25" customHeight="1">
      <c r="A819" s="335" t="s">
        <v>1065</v>
      </c>
      <c r="B819" s="268"/>
      <c r="C819" s="42"/>
      <c r="D819" s="29"/>
      <c r="E819" s="28"/>
      <c r="F819" s="39"/>
      <c r="G819" s="36"/>
      <c r="H819" s="36"/>
      <c r="I819" s="36"/>
      <c r="J819" s="36"/>
      <c r="K819" s="412"/>
      <c r="L819" s="2"/>
      <c r="M819" s="1">
        <v>8</v>
      </c>
      <c r="N819" s="15">
        <f>A814</f>
        <v>44921</v>
      </c>
      <c r="O819" s="15" t="str">
        <f>IF(A816="","",A816)</f>
        <v>Uco</v>
      </c>
      <c r="P819" s="37" t="str">
        <f>A813</f>
        <v>Mon</v>
      </c>
      <c r="U819" s="38"/>
    </row>
    <row r="820" spans="1:21" ht="14.25" customHeight="1">
      <c r="A820" s="363"/>
      <c r="B820" s="268"/>
      <c r="C820" s="42"/>
      <c r="D820" s="29"/>
      <c r="E820" s="28"/>
      <c r="F820" s="39"/>
      <c r="G820" s="36"/>
      <c r="H820" s="36"/>
      <c r="I820" s="36"/>
      <c r="J820" s="36"/>
      <c r="K820" s="412"/>
      <c r="L820" s="2"/>
      <c r="M820" s="1">
        <v>9</v>
      </c>
      <c r="N820" s="15">
        <f>A814</f>
        <v>44921</v>
      </c>
      <c r="O820" s="15" t="str">
        <f>IF(A816="","",A816)</f>
        <v>Uco</v>
      </c>
      <c r="P820" s="37" t="str">
        <f>A813</f>
        <v>Mon</v>
      </c>
      <c r="U820" s="38"/>
    </row>
    <row r="821" spans="1:21" ht="14.25" customHeight="1" thickBot="1">
      <c r="A821" s="336" t="s">
        <v>1906</v>
      </c>
      <c r="B821" s="277"/>
      <c r="C821" s="284" t="s">
        <v>1808</v>
      </c>
      <c r="D821" s="259"/>
      <c r="E821" s="260"/>
      <c r="F821" s="46"/>
      <c r="G821" s="261"/>
      <c r="H821" s="261"/>
      <c r="I821" s="261"/>
      <c r="J821" s="261"/>
      <c r="K821" s="413"/>
      <c r="L821" s="3"/>
      <c r="M821" s="1">
        <v>10</v>
      </c>
      <c r="N821" s="15">
        <f>A814</f>
        <v>44921</v>
      </c>
      <c r="O821" s="15" t="str">
        <f>IF(A816="","",A816)</f>
        <v>Uco</v>
      </c>
      <c r="P821" s="37" t="str">
        <f>A813</f>
        <v>Mon</v>
      </c>
      <c r="U821" s="38"/>
    </row>
    <row r="822" spans="1:21" s="239" customFormat="1" ht="14.25" customHeight="1">
      <c r="A822" s="330"/>
      <c r="B822" s="234"/>
      <c r="C822" s="262"/>
      <c r="D822" s="232"/>
      <c r="E822" s="41"/>
      <c r="F822" s="41"/>
      <c r="G822" s="263"/>
      <c r="H822" s="263"/>
      <c r="I822" s="263"/>
      <c r="J822" s="263"/>
      <c r="K822" s="411"/>
      <c r="L822" s="235"/>
      <c r="M822" s="236"/>
      <c r="N822" s="237"/>
      <c r="O822" s="237"/>
      <c r="P822" s="238"/>
      <c r="U822" s="240"/>
    </row>
    <row r="823" spans="1:21" ht="14.25" customHeight="1">
      <c r="A823" s="331" t="s">
        <v>942</v>
      </c>
      <c r="B823" s="268">
        <v>2</v>
      </c>
      <c r="C823" s="42">
        <v>0.40972222222222227</v>
      </c>
      <c r="D823" s="12" t="s">
        <v>854</v>
      </c>
      <c r="E823" s="28" t="s">
        <v>103</v>
      </c>
      <c r="F823" s="28" t="s">
        <v>855</v>
      </c>
      <c r="G823" s="36">
        <v>410</v>
      </c>
      <c r="H823" s="36">
        <v>410</v>
      </c>
      <c r="I823" s="36"/>
      <c r="J823" s="36"/>
      <c r="K823" s="412">
        <v>0</v>
      </c>
      <c r="L823" s="2"/>
      <c r="M823" s="1">
        <v>2</v>
      </c>
      <c r="N823" s="15">
        <f>A824</f>
        <v>44922</v>
      </c>
      <c r="O823" s="15" t="str">
        <f>IF(A826="","",A826)</f>
        <v>Private Uco</v>
      </c>
      <c r="P823" s="37" t="str">
        <f>A823</f>
        <v>Tue</v>
      </c>
      <c r="U823" s="38"/>
    </row>
    <row r="824" spans="1:21" ht="14.25" customHeight="1">
      <c r="A824" s="332">
        <v>44922</v>
      </c>
      <c r="B824" s="268"/>
      <c r="C824" s="42"/>
      <c r="D824" s="29" t="s">
        <v>846</v>
      </c>
      <c r="E824" s="39"/>
      <c r="F824" s="329" t="s">
        <v>1257</v>
      </c>
      <c r="G824" s="36"/>
      <c r="H824" s="36"/>
      <c r="I824" s="36"/>
      <c r="J824" s="36"/>
      <c r="K824" s="412"/>
      <c r="L824" s="2"/>
      <c r="M824" s="1">
        <v>3</v>
      </c>
      <c r="N824" s="15">
        <f>A824</f>
        <v>44922</v>
      </c>
      <c r="O824" s="15" t="str">
        <f>IF(A826="","",A826)</f>
        <v>Private Uco</v>
      </c>
      <c r="P824" s="37" t="str">
        <f>A823</f>
        <v>Tue</v>
      </c>
      <c r="U824" s="38"/>
    </row>
    <row r="825" spans="1:21" ht="14.25" customHeight="1">
      <c r="A825" s="333">
        <v>163</v>
      </c>
      <c r="B825" s="268"/>
      <c r="C825" s="42"/>
      <c r="D825" s="29"/>
      <c r="E825" s="28"/>
      <c r="F825" s="28"/>
      <c r="G825" s="36"/>
      <c r="H825" s="342"/>
      <c r="I825" s="36"/>
      <c r="J825" s="36"/>
      <c r="K825" s="412"/>
      <c r="L825" s="2"/>
      <c r="M825" s="1">
        <v>4</v>
      </c>
      <c r="N825" s="15">
        <f>A824</f>
        <v>44922</v>
      </c>
      <c r="O825" s="15" t="str">
        <f>IF(A826="","",A826)</f>
        <v>Private Uco</v>
      </c>
      <c r="P825" s="37" t="str">
        <f>A823</f>
        <v>Tue</v>
      </c>
      <c r="U825" s="38"/>
    </row>
    <row r="826" spans="1:21" ht="14.25" customHeight="1">
      <c r="A826" s="334" t="s">
        <v>852</v>
      </c>
      <c r="B826" s="268"/>
      <c r="C826" s="43"/>
      <c r="D826" s="40"/>
      <c r="E826" s="39"/>
      <c r="F826" s="39"/>
      <c r="G826" s="342"/>
      <c r="H826" s="342"/>
      <c r="I826" s="36"/>
      <c r="J826" s="36"/>
      <c r="K826" s="412"/>
      <c r="L826" s="2"/>
      <c r="M826" s="1">
        <v>5</v>
      </c>
      <c r="N826" s="15">
        <f>A824</f>
        <v>44922</v>
      </c>
      <c r="O826" s="15" t="str">
        <f>IF(A826="","",A826)</f>
        <v>Private Uco</v>
      </c>
      <c r="P826" s="37" t="str">
        <f>A823</f>
        <v>Tue</v>
      </c>
      <c r="U826" s="38"/>
    </row>
    <row r="827" spans="1:21" ht="14.25" customHeight="1">
      <c r="A827" s="335" t="s">
        <v>1741</v>
      </c>
      <c r="B827" s="268"/>
      <c r="C827" s="42"/>
      <c r="D827" s="29"/>
      <c r="E827" s="28"/>
      <c r="F827" s="39"/>
      <c r="G827" s="36"/>
      <c r="H827" s="36"/>
      <c r="I827" s="36"/>
      <c r="J827" s="36"/>
      <c r="K827" s="412"/>
      <c r="L827" s="2"/>
      <c r="M827" s="1">
        <v>6</v>
      </c>
      <c r="N827" s="15">
        <f>A824</f>
        <v>44922</v>
      </c>
      <c r="O827" s="15" t="str">
        <f>IF(A826="","",A826)</f>
        <v>Private Uco</v>
      </c>
      <c r="P827" s="37" t="str">
        <f>A823</f>
        <v>Tue</v>
      </c>
      <c r="U827" s="38"/>
    </row>
    <row r="828" spans="1:21" ht="14.25" customHeight="1">
      <c r="A828" s="335" t="s">
        <v>1783</v>
      </c>
      <c r="B828" s="268"/>
      <c r="C828" s="42"/>
      <c r="D828" s="29" t="s">
        <v>853</v>
      </c>
      <c r="E828" s="28"/>
      <c r="F828" s="39"/>
      <c r="G828" s="36"/>
      <c r="H828" s="36"/>
      <c r="I828" s="36"/>
      <c r="J828" s="36"/>
      <c r="K828" s="412"/>
      <c r="L828" s="2"/>
      <c r="M828" s="1">
        <v>7</v>
      </c>
      <c r="N828" s="15">
        <f>A824</f>
        <v>44922</v>
      </c>
      <c r="O828" s="15" t="str">
        <f>IF(A826="","",A826)</f>
        <v>Private Uco</v>
      </c>
      <c r="P828" s="37" t="str">
        <f>A823</f>
        <v>Tue</v>
      </c>
      <c r="U828" s="38"/>
    </row>
    <row r="829" spans="1:21" ht="14.25" customHeight="1">
      <c r="A829" s="335" t="s">
        <v>1299</v>
      </c>
      <c r="B829" s="268"/>
      <c r="C829" s="42"/>
      <c r="D829" s="29"/>
      <c r="E829" s="28"/>
      <c r="F829" s="39"/>
      <c r="G829" s="36"/>
      <c r="H829" s="36"/>
      <c r="I829" s="36"/>
      <c r="J829" s="36"/>
      <c r="K829" s="412"/>
      <c r="L829" s="2"/>
      <c r="M829" s="1">
        <v>8</v>
      </c>
      <c r="N829" s="15">
        <f>A824</f>
        <v>44922</v>
      </c>
      <c r="O829" s="15" t="str">
        <f>IF(A826="","",A826)</f>
        <v>Private Uco</v>
      </c>
      <c r="P829" s="37" t="str">
        <f>A823</f>
        <v>Tue</v>
      </c>
      <c r="U829" s="38"/>
    </row>
    <row r="830" spans="1:21" ht="14.25" customHeight="1">
      <c r="A830" s="337"/>
      <c r="B830" s="268"/>
      <c r="C830" s="42"/>
      <c r="D830" s="29"/>
      <c r="E830" s="28"/>
      <c r="F830" s="39"/>
      <c r="G830" s="36"/>
      <c r="H830" s="36"/>
      <c r="I830" s="36"/>
      <c r="J830" s="36"/>
      <c r="K830" s="412"/>
      <c r="L830" s="2"/>
      <c r="M830" s="1">
        <v>9</v>
      </c>
      <c r="N830" s="15">
        <f>A824</f>
        <v>44922</v>
      </c>
      <c r="O830" s="15" t="str">
        <f>IF(A826="","",A826)</f>
        <v>Private Uco</v>
      </c>
      <c r="P830" s="37" t="str">
        <f>A823</f>
        <v>Tue</v>
      </c>
      <c r="U830" s="38"/>
    </row>
    <row r="831" spans="1:21" ht="14.25" customHeight="1" thickBot="1">
      <c r="A831" s="336" t="s">
        <v>1911</v>
      </c>
      <c r="B831" s="277"/>
      <c r="C831" s="284" t="s">
        <v>1647</v>
      </c>
      <c r="D831" s="259"/>
      <c r="E831" s="260"/>
      <c r="F831" s="46"/>
      <c r="G831" s="261"/>
      <c r="H831" s="261"/>
      <c r="I831" s="261"/>
      <c r="J831" s="261"/>
      <c r="K831" s="413"/>
      <c r="L831" s="3"/>
      <c r="M831" s="1">
        <v>10</v>
      </c>
      <c r="N831" s="15">
        <f>A824</f>
        <v>44922</v>
      </c>
      <c r="O831" s="15" t="str">
        <f>IF(A826="","",A826)</f>
        <v>Private Uco</v>
      </c>
      <c r="P831" s="37" t="str">
        <f>A823</f>
        <v>Tue</v>
      </c>
      <c r="U831" s="38"/>
    </row>
    <row r="832" spans="1:21" s="239" customFormat="1" ht="14.25" customHeight="1">
      <c r="A832" s="330"/>
      <c r="B832" s="234"/>
      <c r="C832" s="262"/>
      <c r="D832" s="328"/>
      <c r="E832" s="41"/>
      <c r="F832" s="41"/>
      <c r="G832" s="263"/>
      <c r="H832" s="263"/>
      <c r="I832" s="263"/>
      <c r="J832" s="263"/>
      <c r="K832" s="411"/>
      <c r="L832" s="235"/>
      <c r="M832" s="236"/>
      <c r="N832" s="237"/>
      <c r="O832" s="237"/>
      <c r="P832" s="238"/>
      <c r="U832" s="240"/>
    </row>
    <row r="833" spans="1:21" ht="14.25" customHeight="1">
      <c r="A833" s="331" t="s">
        <v>942</v>
      </c>
      <c r="B833" s="268">
        <v>4</v>
      </c>
      <c r="C833" s="42">
        <v>0.3611111111111111</v>
      </c>
      <c r="D833" s="29" t="s">
        <v>1291</v>
      </c>
      <c r="E833" s="28" t="s">
        <v>62</v>
      </c>
      <c r="F833" s="28" t="s">
        <v>1256</v>
      </c>
      <c r="G833" s="36">
        <v>730</v>
      </c>
      <c r="H833" s="36">
        <v>730</v>
      </c>
      <c r="I833" s="36"/>
      <c r="J833" s="36"/>
      <c r="K833" s="412">
        <v>0</v>
      </c>
      <c r="L833" s="2"/>
      <c r="M833" s="1">
        <v>2</v>
      </c>
      <c r="N833" s="15">
        <f>A834</f>
        <v>44922</v>
      </c>
      <c r="O833" s="15" t="str">
        <f>IF(A836="","",A836)</f>
        <v>Uco</v>
      </c>
      <c r="P833" s="37" t="str">
        <f>A833</f>
        <v>Tue</v>
      </c>
      <c r="U833" s="38"/>
    </row>
    <row r="834" spans="1:21" ht="14.25" customHeight="1">
      <c r="A834" s="332">
        <v>44922</v>
      </c>
      <c r="B834" s="268"/>
      <c r="C834" s="42"/>
      <c r="D834" s="29" t="s">
        <v>846</v>
      </c>
      <c r="E834" s="28"/>
      <c r="F834" s="28"/>
      <c r="G834" s="36"/>
      <c r="H834" s="36"/>
      <c r="I834" s="36"/>
      <c r="J834" s="36"/>
      <c r="K834" s="412"/>
      <c r="L834" s="2"/>
      <c r="M834" s="1">
        <v>3</v>
      </c>
      <c r="N834" s="15">
        <f>A834</f>
        <v>44922</v>
      </c>
      <c r="O834" s="15" t="str">
        <f>IF(A836="","",A836)</f>
        <v>Uco</v>
      </c>
      <c r="P834" s="37" t="str">
        <f>A833</f>
        <v>Tue</v>
      </c>
      <c r="U834" s="38"/>
    </row>
    <row r="835" spans="1:21" ht="14.25" customHeight="1">
      <c r="A835" s="333">
        <v>164</v>
      </c>
      <c r="B835" s="268"/>
      <c r="C835" s="42">
        <v>0.3611111111111111</v>
      </c>
      <c r="D835" s="12" t="s">
        <v>1456</v>
      </c>
      <c r="E835" s="28" t="s">
        <v>62</v>
      </c>
      <c r="F835" s="28" t="s">
        <v>1457</v>
      </c>
      <c r="G835" s="36">
        <v>680</v>
      </c>
      <c r="H835" s="36"/>
      <c r="I835" s="36" t="s">
        <v>1325</v>
      </c>
      <c r="J835" s="36"/>
      <c r="K835" s="412">
        <v>0</v>
      </c>
      <c r="L835" s="2"/>
      <c r="M835" s="1">
        <v>4</v>
      </c>
      <c r="N835" s="15">
        <f>A834</f>
        <v>44922</v>
      </c>
      <c r="O835" s="15" t="str">
        <f>IF(A836="","",A836)</f>
        <v>Uco</v>
      </c>
      <c r="P835" s="37" t="str">
        <f>A833</f>
        <v>Tue</v>
      </c>
      <c r="U835" s="38"/>
    </row>
    <row r="836" spans="1:21" ht="14.25" customHeight="1">
      <c r="A836" s="334" t="s">
        <v>848</v>
      </c>
      <c r="B836" s="268"/>
      <c r="C836" s="43"/>
      <c r="D836" s="29" t="s">
        <v>846</v>
      </c>
      <c r="E836" s="28"/>
      <c r="F836" s="41"/>
      <c r="G836" s="342"/>
      <c r="H836" s="342"/>
      <c r="I836" s="342"/>
      <c r="J836" s="36"/>
      <c r="K836" s="412"/>
      <c r="L836" s="2"/>
      <c r="M836" s="1">
        <v>5</v>
      </c>
      <c r="N836" s="15">
        <f>A834</f>
        <v>44922</v>
      </c>
      <c r="O836" s="15" t="str">
        <f>IF(A836="","",A836)</f>
        <v>Uco</v>
      </c>
      <c r="P836" s="37" t="str">
        <f>A833</f>
        <v>Tue</v>
      </c>
      <c r="U836" s="38"/>
    </row>
    <row r="837" spans="1:21" ht="14.25" customHeight="1">
      <c r="A837" s="335" t="s">
        <v>1298</v>
      </c>
      <c r="B837" s="268"/>
      <c r="C837" s="42"/>
      <c r="D837" s="29"/>
      <c r="E837" s="28"/>
      <c r="F837" s="39"/>
      <c r="G837" s="36"/>
      <c r="H837" s="36"/>
      <c r="I837" s="36"/>
      <c r="J837" s="36"/>
      <c r="K837" s="412"/>
      <c r="L837" s="2"/>
      <c r="M837" s="1">
        <v>6</v>
      </c>
      <c r="N837" s="15">
        <f>A834</f>
        <v>44922</v>
      </c>
      <c r="O837" s="15" t="str">
        <f>IF(A836="","",A836)</f>
        <v>Uco</v>
      </c>
      <c r="P837" s="37" t="str">
        <f>A833</f>
        <v>Tue</v>
      </c>
      <c r="U837" s="38"/>
    </row>
    <row r="838" spans="1:21" ht="14.25" customHeight="1">
      <c r="A838" s="335" t="s">
        <v>1188</v>
      </c>
      <c r="B838" s="268"/>
      <c r="C838" s="42"/>
      <c r="D838" s="29"/>
      <c r="E838" s="28"/>
      <c r="F838" s="39"/>
      <c r="G838" s="36"/>
      <c r="H838" s="36"/>
      <c r="I838" s="36"/>
      <c r="J838" s="36"/>
      <c r="K838" s="412"/>
      <c r="L838" s="2"/>
      <c r="M838" s="1">
        <v>7</v>
      </c>
      <c r="N838" s="15">
        <f>A834</f>
        <v>44922</v>
      </c>
      <c r="O838" s="15" t="str">
        <f>IF(A836="","",A836)</f>
        <v>Uco</v>
      </c>
      <c r="P838" s="37" t="str">
        <f>A833</f>
        <v>Tue</v>
      </c>
      <c r="U838" s="38"/>
    </row>
    <row r="839" spans="1:21" ht="14.25" customHeight="1">
      <c r="A839" s="335" t="s">
        <v>1919</v>
      </c>
      <c r="B839" s="268"/>
      <c r="C839" s="42"/>
      <c r="D839" s="29"/>
      <c r="E839" s="28"/>
      <c r="F839" s="39"/>
      <c r="G839" s="36"/>
      <c r="H839" s="36"/>
      <c r="I839" s="36"/>
      <c r="J839" s="36"/>
      <c r="K839" s="412"/>
      <c r="L839" s="2"/>
      <c r="M839" s="1">
        <v>8</v>
      </c>
      <c r="N839" s="15">
        <f>A834</f>
        <v>44922</v>
      </c>
      <c r="O839" s="15" t="str">
        <f>IF(A836="","",A836)</f>
        <v>Uco</v>
      </c>
      <c r="P839" s="37" t="str">
        <f>A833</f>
        <v>Tue</v>
      </c>
      <c r="U839" s="38"/>
    </row>
    <row r="840" spans="1:21" ht="14.25" customHeight="1">
      <c r="A840" s="337"/>
      <c r="B840" s="268"/>
      <c r="C840" s="42"/>
      <c r="D840" s="29"/>
      <c r="E840" s="28"/>
      <c r="F840" s="39"/>
      <c r="G840" s="36"/>
      <c r="H840" s="36"/>
      <c r="I840" s="36"/>
      <c r="J840" s="36"/>
      <c r="K840" s="412"/>
      <c r="L840" s="2"/>
      <c r="M840" s="1">
        <v>9</v>
      </c>
      <c r="N840" s="15">
        <f>A834</f>
        <v>44922</v>
      </c>
      <c r="O840" s="15" t="str">
        <f>IF(A836="","",A836)</f>
        <v>Uco</v>
      </c>
      <c r="P840" s="37" t="str">
        <f>A833</f>
        <v>Tue</v>
      </c>
      <c r="U840" s="38"/>
    </row>
    <row r="841" spans="1:21" ht="14.25" customHeight="1" thickBot="1">
      <c r="A841" s="336" t="s">
        <v>1587</v>
      </c>
      <c r="B841" s="277"/>
      <c r="C841" s="284" t="s">
        <v>1776</v>
      </c>
      <c r="D841" s="259"/>
      <c r="E841" s="260"/>
      <c r="F841" s="46"/>
      <c r="G841" s="261"/>
      <c r="H841" s="261"/>
      <c r="I841" s="261"/>
      <c r="J841" s="261"/>
      <c r="K841" s="413"/>
      <c r="L841" s="3"/>
      <c r="M841" s="1">
        <v>10</v>
      </c>
      <c r="N841" s="15">
        <f>A834</f>
        <v>44922</v>
      </c>
      <c r="O841" s="15" t="str">
        <f>IF(A836="","",A836)</f>
        <v>Uco</v>
      </c>
      <c r="P841" s="37" t="str">
        <f>A833</f>
        <v>Tue</v>
      </c>
      <c r="U841" s="38"/>
    </row>
    <row r="842" spans="1:21" s="239" customFormat="1" ht="14.25" customHeight="1">
      <c r="A842" s="330"/>
      <c r="B842" s="234"/>
      <c r="C842" s="262"/>
      <c r="D842" s="232"/>
      <c r="E842" s="329"/>
      <c r="F842" s="329"/>
      <c r="G842" s="344"/>
      <c r="H842" s="344"/>
      <c r="I842" s="263"/>
      <c r="J842" s="263"/>
      <c r="K842" s="411"/>
      <c r="L842" s="235"/>
      <c r="M842" s="236"/>
      <c r="N842" s="237"/>
      <c r="O842" s="237"/>
      <c r="P842" s="238"/>
      <c r="U842" s="240"/>
    </row>
    <row r="843" spans="1:21" ht="14.25" customHeight="1">
      <c r="A843" s="331" t="s">
        <v>943</v>
      </c>
      <c r="B843" s="268">
        <v>7</v>
      </c>
      <c r="C843" s="42">
        <v>0.3576388888888889</v>
      </c>
      <c r="D843" s="12" t="s">
        <v>1243</v>
      </c>
      <c r="E843" s="28" t="s">
        <v>886</v>
      </c>
      <c r="F843" s="370" t="s">
        <v>1912</v>
      </c>
      <c r="G843" s="36">
        <v>680</v>
      </c>
      <c r="H843" s="36" t="s">
        <v>1325</v>
      </c>
      <c r="I843" s="36"/>
      <c r="J843" s="36"/>
      <c r="K843" s="412">
        <v>0</v>
      </c>
      <c r="L843" s="2"/>
      <c r="M843" s="1">
        <v>2</v>
      </c>
      <c r="N843" s="15">
        <f>A844</f>
        <v>44923</v>
      </c>
      <c r="O843" s="15" t="str">
        <f>IF(A846="","",A846)</f>
        <v>Uco</v>
      </c>
      <c r="P843" s="37" t="str">
        <f>A843</f>
        <v>Wed</v>
      </c>
      <c r="U843" s="38"/>
    </row>
    <row r="844" spans="1:21" ht="14.25" customHeight="1">
      <c r="A844" s="332">
        <v>44923</v>
      </c>
      <c r="B844" s="268"/>
      <c r="C844" s="42"/>
      <c r="D844" s="29" t="s">
        <v>1872</v>
      </c>
      <c r="E844" s="28"/>
      <c r="F844" s="28"/>
      <c r="G844" s="36"/>
      <c r="H844" s="36"/>
      <c r="I844" s="36"/>
      <c r="J844" s="36"/>
      <c r="K844" s="412"/>
      <c r="L844" s="2"/>
      <c r="M844" s="1">
        <v>3</v>
      </c>
      <c r="N844" s="15">
        <f>A844</f>
        <v>44923</v>
      </c>
      <c r="O844" s="15" t="str">
        <f>IF(A846="","",A846)</f>
        <v>Uco</v>
      </c>
      <c r="P844" s="37" t="str">
        <f>A843</f>
        <v>Wed</v>
      </c>
      <c r="U844" s="38"/>
    </row>
    <row r="845" spans="1:21" ht="14.25" customHeight="1">
      <c r="A845" s="333">
        <v>165</v>
      </c>
      <c r="B845" s="268"/>
      <c r="C845" s="42">
        <v>0.3611111111111111</v>
      </c>
      <c r="D845" s="29" t="s">
        <v>1726</v>
      </c>
      <c r="E845" s="28" t="s">
        <v>873</v>
      </c>
      <c r="F845" s="329" t="s">
        <v>1889</v>
      </c>
      <c r="G845" s="36">
        <v>1700</v>
      </c>
      <c r="H845" s="36"/>
      <c r="I845" s="36" t="s">
        <v>1888</v>
      </c>
      <c r="J845" s="36"/>
      <c r="K845" s="412">
        <v>0</v>
      </c>
      <c r="L845" s="2"/>
      <c r="M845" s="1">
        <v>4</v>
      </c>
      <c r="N845" s="15">
        <f>A844</f>
        <v>44923</v>
      </c>
      <c r="O845" s="15" t="str">
        <f>IF(A846="","",A846)</f>
        <v>Uco</v>
      </c>
      <c r="P845" s="37" t="str">
        <f>A843</f>
        <v>Wed</v>
      </c>
      <c r="U845" s="38"/>
    </row>
    <row r="846" spans="1:21" ht="14.25" customHeight="1">
      <c r="A846" s="334" t="s">
        <v>848</v>
      </c>
      <c r="B846" s="268"/>
      <c r="C846" s="43"/>
      <c r="D846" s="29" t="s">
        <v>1727</v>
      </c>
      <c r="E846" s="28"/>
      <c r="F846" s="329" t="s">
        <v>1890</v>
      </c>
      <c r="G846" s="36"/>
      <c r="H846" s="36"/>
      <c r="I846" s="36"/>
      <c r="J846" s="36"/>
      <c r="K846" s="412"/>
      <c r="L846" s="2"/>
      <c r="M846" s="1">
        <v>5</v>
      </c>
      <c r="N846" s="15">
        <f>A844</f>
        <v>44923</v>
      </c>
      <c r="O846" s="15" t="str">
        <f>IF(A846="","",A846)</f>
        <v>Uco</v>
      </c>
      <c r="P846" s="37" t="str">
        <f>A843</f>
        <v>Wed</v>
      </c>
      <c r="U846" s="38"/>
    </row>
    <row r="847" spans="1:21" ht="14.25" customHeight="1">
      <c r="A847" s="335" t="s">
        <v>1186</v>
      </c>
      <c r="B847" s="268"/>
      <c r="C847" s="42"/>
      <c r="D847" s="29" t="s">
        <v>1728</v>
      </c>
      <c r="E847" s="28"/>
      <c r="F847" s="370" t="s">
        <v>1938</v>
      </c>
      <c r="G847" s="36"/>
      <c r="H847" s="36"/>
      <c r="I847" s="36"/>
      <c r="J847" s="36"/>
      <c r="K847" s="412"/>
      <c r="L847" s="2"/>
      <c r="M847" s="1">
        <v>6</v>
      </c>
      <c r="N847" s="15">
        <f>A844</f>
        <v>44923</v>
      </c>
      <c r="O847" s="15" t="str">
        <f>IF(A846="","",A846)</f>
        <v>Uco</v>
      </c>
      <c r="P847" s="37" t="str">
        <f>A843</f>
        <v>Wed</v>
      </c>
      <c r="U847" s="38"/>
    </row>
    <row r="848" spans="1:21" ht="14.25" customHeight="1">
      <c r="A848" s="335" t="s">
        <v>1128</v>
      </c>
      <c r="B848" s="268"/>
      <c r="C848" s="42"/>
      <c r="D848" s="29" t="s">
        <v>1730</v>
      </c>
      <c r="E848" s="28"/>
      <c r="F848" s="28"/>
      <c r="G848" s="36"/>
      <c r="H848" s="36"/>
      <c r="I848" s="36"/>
      <c r="J848" s="36"/>
      <c r="K848" s="412"/>
      <c r="L848" s="2"/>
      <c r="M848" s="1">
        <v>7</v>
      </c>
      <c r="N848" s="15">
        <f>A844</f>
        <v>44923</v>
      </c>
      <c r="O848" s="15" t="str">
        <f>IF(A846="","",A846)</f>
        <v>Uco</v>
      </c>
      <c r="P848" s="37" t="str">
        <f>A843</f>
        <v>Wed</v>
      </c>
      <c r="U848" s="38"/>
    </row>
    <row r="849" spans="1:21" ht="14.25" customHeight="1">
      <c r="A849" s="335" t="s">
        <v>1187</v>
      </c>
      <c r="B849" s="268"/>
      <c r="C849" s="42"/>
      <c r="D849" s="29" t="s">
        <v>1729</v>
      </c>
      <c r="E849" s="28"/>
      <c r="F849" s="28"/>
      <c r="G849" s="36"/>
      <c r="H849" s="36"/>
      <c r="I849" s="36"/>
      <c r="J849" s="36"/>
      <c r="K849" s="412"/>
      <c r="L849" s="2"/>
      <c r="M849" s="1">
        <v>8</v>
      </c>
      <c r="N849" s="15">
        <f>A844</f>
        <v>44923</v>
      </c>
      <c r="O849" s="15" t="str">
        <f>IF(A846="","",A846)</f>
        <v>Uco</v>
      </c>
      <c r="P849" s="37" t="str">
        <f>A843</f>
        <v>Wed</v>
      </c>
      <c r="U849" s="38"/>
    </row>
    <row r="850" spans="1:21" ht="14.25" customHeight="1">
      <c r="A850" s="337"/>
      <c r="B850" s="268"/>
      <c r="C850" s="42"/>
      <c r="D850" s="29"/>
      <c r="E850" s="28"/>
      <c r="F850" s="28"/>
      <c r="G850" s="36"/>
      <c r="H850" s="36"/>
      <c r="I850" s="36"/>
      <c r="J850" s="36"/>
      <c r="K850" s="412"/>
      <c r="L850" s="2"/>
      <c r="M850" s="1">
        <v>9</v>
      </c>
      <c r="N850" s="15">
        <f>A844</f>
        <v>44923</v>
      </c>
      <c r="O850" s="15" t="str">
        <f>IF(A846="","",A846)</f>
        <v>Uco</v>
      </c>
      <c r="P850" s="37" t="str">
        <f>A843</f>
        <v>Wed</v>
      </c>
      <c r="U850" s="38"/>
    </row>
    <row r="851" spans="1:21" ht="14.25" customHeight="1" thickBot="1">
      <c r="A851" s="336" t="s">
        <v>1587</v>
      </c>
      <c r="B851" s="277"/>
      <c r="C851" s="284" t="s">
        <v>1736</v>
      </c>
      <c r="D851" s="259"/>
      <c r="E851" s="260"/>
      <c r="F851" s="46"/>
      <c r="G851" s="261"/>
      <c r="H851" s="261"/>
      <c r="I851" s="261"/>
      <c r="J851" s="261"/>
      <c r="K851" s="413"/>
      <c r="L851" s="3"/>
      <c r="M851" s="1">
        <v>10</v>
      </c>
      <c r="N851" s="15">
        <f>A844</f>
        <v>44923</v>
      </c>
      <c r="O851" s="15" t="str">
        <f>IF(A846="","",A846)</f>
        <v>Uco</v>
      </c>
      <c r="P851" s="37" t="str">
        <f>A843</f>
        <v>Wed</v>
      </c>
      <c r="U851" s="38"/>
    </row>
    <row r="852" spans="1:21" s="239" customFormat="1" ht="14.25" customHeight="1">
      <c r="A852" s="330"/>
      <c r="B852" s="234"/>
      <c r="C852" s="352"/>
      <c r="D852" s="232"/>
      <c r="E852" s="41"/>
      <c r="F852" s="41"/>
      <c r="G852" s="263"/>
      <c r="H852" s="263"/>
      <c r="I852" s="263"/>
      <c r="J852" s="263"/>
      <c r="K852" s="411"/>
      <c r="L852" s="235"/>
      <c r="M852" s="236"/>
      <c r="N852" s="237"/>
      <c r="O852" s="237"/>
      <c r="P852" s="238"/>
      <c r="U852" s="240"/>
    </row>
    <row r="853" spans="1:21" ht="14.25" customHeight="1">
      <c r="A853" s="331" t="s">
        <v>944</v>
      </c>
      <c r="B853" s="268">
        <v>7</v>
      </c>
      <c r="C853" s="42">
        <v>0.36805555555555558</v>
      </c>
      <c r="D853" s="12" t="s">
        <v>1243</v>
      </c>
      <c r="E853" s="28" t="s">
        <v>886</v>
      </c>
      <c r="G853" s="36">
        <v>680</v>
      </c>
      <c r="H853" s="36" t="s">
        <v>1325</v>
      </c>
      <c r="I853" s="36"/>
      <c r="J853" s="36"/>
      <c r="K853" s="412">
        <v>0</v>
      </c>
      <c r="L853" s="2"/>
      <c r="M853" s="1">
        <v>2</v>
      </c>
      <c r="N853" s="15">
        <f>A854</f>
        <v>44924</v>
      </c>
      <c r="O853" s="15" t="str">
        <f>IF(A856="","",A856)</f>
        <v>Luján</v>
      </c>
      <c r="P853" s="37" t="str">
        <f>A853</f>
        <v>Thu</v>
      </c>
      <c r="U853" s="38"/>
    </row>
    <row r="854" spans="1:21" ht="14.25" customHeight="1">
      <c r="A854" s="332">
        <v>44924</v>
      </c>
      <c r="B854" s="268"/>
      <c r="C854" s="42"/>
      <c r="D854" s="29" t="s">
        <v>1872</v>
      </c>
      <c r="E854" s="28"/>
      <c r="F854" s="370" t="s">
        <v>1953</v>
      </c>
      <c r="G854" s="36"/>
      <c r="H854" s="36"/>
      <c r="I854" s="36"/>
      <c r="J854" s="36"/>
      <c r="K854" s="412"/>
      <c r="L854" s="2"/>
      <c r="M854" s="1">
        <v>3</v>
      </c>
      <c r="N854" s="15">
        <f>A854</f>
        <v>44924</v>
      </c>
      <c r="O854" s="15" t="str">
        <f>IF(A856="","",A856)</f>
        <v>Luján</v>
      </c>
      <c r="P854" s="37" t="str">
        <f>A853</f>
        <v>Thu</v>
      </c>
      <c r="U854" s="38"/>
    </row>
    <row r="855" spans="1:21" ht="14.25" customHeight="1">
      <c r="A855" s="333">
        <v>166</v>
      </c>
      <c r="B855" s="268"/>
      <c r="C855" s="42">
        <v>0.375</v>
      </c>
      <c r="D855" s="29" t="s">
        <v>1726</v>
      </c>
      <c r="E855" s="28" t="s">
        <v>873</v>
      </c>
      <c r="F855" s="370" t="s">
        <v>1953</v>
      </c>
      <c r="G855" s="36">
        <v>1700</v>
      </c>
      <c r="H855" s="36"/>
      <c r="I855" s="36" t="s">
        <v>1888</v>
      </c>
      <c r="J855" s="36"/>
      <c r="K855" s="412">
        <v>0</v>
      </c>
      <c r="L855" s="2"/>
      <c r="M855" s="1">
        <v>4</v>
      </c>
      <c r="N855" s="15">
        <f>A854</f>
        <v>44924</v>
      </c>
      <c r="O855" s="15" t="str">
        <f>IF(A856="","",A856)</f>
        <v>Luján</v>
      </c>
      <c r="P855" s="37" t="str">
        <f>A853</f>
        <v>Thu</v>
      </c>
      <c r="U855" s="38"/>
    </row>
    <row r="856" spans="1:21" ht="14.25" customHeight="1">
      <c r="A856" s="334" t="s">
        <v>64</v>
      </c>
      <c r="B856" s="268"/>
      <c r="C856" s="43"/>
      <c r="D856" s="29" t="s">
        <v>1727</v>
      </c>
      <c r="E856" s="28"/>
      <c r="F856" s="329" t="s">
        <v>1939</v>
      </c>
      <c r="G856" s="36"/>
      <c r="H856" s="36"/>
      <c r="I856" s="36"/>
      <c r="J856" s="36"/>
      <c r="K856" s="412"/>
      <c r="L856" s="2"/>
      <c r="M856" s="1">
        <v>5</v>
      </c>
      <c r="N856" s="15">
        <f>A854</f>
        <v>44924</v>
      </c>
      <c r="O856" s="15" t="str">
        <f>IF(A856="","",A856)</f>
        <v>Luján</v>
      </c>
      <c r="P856" s="37" t="str">
        <f>A853</f>
        <v>Thu</v>
      </c>
      <c r="U856" s="38"/>
    </row>
    <row r="857" spans="1:21" ht="14.25" customHeight="1">
      <c r="A857" s="335" t="s">
        <v>1940</v>
      </c>
      <c r="B857" s="268"/>
      <c r="C857" s="42"/>
      <c r="D857" s="29" t="s">
        <v>1728</v>
      </c>
      <c r="E857" s="28"/>
      <c r="F857" s="28"/>
      <c r="G857" s="36"/>
      <c r="H857" s="36"/>
      <c r="I857" s="36"/>
      <c r="J857" s="36"/>
      <c r="K857" s="412"/>
      <c r="L857" s="2"/>
      <c r="M857" s="1">
        <v>6</v>
      </c>
      <c r="N857" s="15">
        <f>A854</f>
        <v>44924</v>
      </c>
      <c r="O857" s="15" t="str">
        <f>IF(A856="","",A856)</f>
        <v>Luján</v>
      </c>
      <c r="P857" s="37" t="str">
        <f>A853</f>
        <v>Thu</v>
      </c>
      <c r="U857" s="38"/>
    </row>
    <row r="858" spans="1:21" ht="14.25" customHeight="1">
      <c r="A858" s="335" t="s">
        <v>1598</v>
      </c>
      <c r="B858" s="268"/>
      <c r="C858" s="42"/>
      <c r="D858" s="29" t="s">
        <v>1730</v>
      </c>
      <c r="E858" s="28"/>
      <c r="F858" s="28"/>
      <c r="G858" s="36"/>
      <c r="H858" s="36"/>
      <c r="I858" s="36"/>
      <c r="J858" s="36"/>
      <c r="K858" s="412"/>
      <c r="L858" s="2"/>
      <c r="M858" s="1">
        <v>7</v>
      </c>
      <c r="N858" s="15">
        <f>A854</f>
        <v>44924</v>
      </c>
      <c r="O858" s="15" t="str">
        <f>IF(A856="","",A856)</f>
        <v>Luján</v>
      </c>
      <c r="P858" s="37" t="str">
        <f>A853</f>
        <v>Thu</v>
      </c>
      <c r="U858" s="38"/>
    </row>
    <row r="859" spans="1:21" ht="14.25" customHeight="1">
      <c r="A859" s="335" t="s">
        <v>1941</v>
      </c>
      <c r="B859" s="268"/>
      <c r="C859" s="42"/>
      <c r="D859" s="29" t="s">
        <v>1729</v>
      </c>
      <c r="E859" s="28"/>
      <c r="F859" s="28"/>
      <c r="G859" s="36"/>
      <c r="H859" s="36"/>
      <c r="I859" s="36"/>
      <c r="J859" s="36"/>
      <c r="K859" s="412"/>
      <c r="L859" s="2"/>
      <c r="M859" s="1">
        <v>8</v>
      </c>
      <c r="N859" s="15">
        <f>A854</f>
        <v>44924</v>
      </c>
      <c r="O859" s="15" t="str">
        <f>IF(A856="","",A856)</f>
        <v>Luján</v>
      </c>
      <c r="P859" s="37" t="str">
        <f>A853</f>
        <v>Thu</v>
      </c>
      <c r="U859" s="38"/>
    </row>
    <row r="860" spans="1:21" ht="14.25" customHeight="1">
      <c r="A860" s="335" t="s">
        <v>1942</v>
      </c>
      <c r="B860" s="268"/>
      <c r="C860" s="42"/>
      <c r="D860" s="29"/>
      <c r="E860" s="28"/>
      <c r="F860" s="39"/>
      <c r="G860" s="36"/>
      <c r="H860" s="36"/>
      <c r="I860" s="36"/>
      <c r="J860" s="36"/>
      <c r="K860" s="412"/>
      <c r="L860" s="2"/>
      <c r="M860" s="1">
        <v>9</v>
      </c>
      <c r="N860" s="15">
        <f>A854</f>
        <v>44924</v>
      </c>
      <c r="O860" s="15" t="str">
        <f>IF(A856="","",A856)</f>
        <v>Luján</v>
      </c>
      <c r="P860" s="37" t="str">
        <f>A853</f>
        <v>Thu</v>
      </c>
      <c r="U860" s="38"/>
    </row>
    <row r="861" spans="1:21" ht="14.25" customHeight="1" thickBot="1">
      <c r="A861" s="336" t="s">
        <v>1936</v>
      </c>
      <c r="B861" s="277"/>
      <c r="C861" s="284" t="s">
        <v>1763</v>
      </c>
      <c r="D861" s="259"/>
      <c r="E861" s="260"/>
      <c r="F861" s="46"/>
      <c r="G861" s="261"/>
      <c r="H861" s="261"/>
      <c r="I861" s="261"/>
      <c r="J861" s="261"/>
      <c r="K861" s="413"/>
      <c r="L861" s="3"/>
      <c r="M861" s="1">
        <v>10</v>
      </c>
      <c r="N861" s="15">
        <f>A854</f>
        <v>44924</v>
      </c>
      <c r="O861" s="15" t="str">
        <f>IF(A856="","",A856)</f>
        <v>Luján</v>
      </c>
      <c r="P861" s="37" t="str">
        <f>A853</f>
        <v>Thu</v>
      </c>
      <c r="U861" s="38"/>
    </row>
    <row r="862" spans="1:21" s="239" customFormat="1" ht="14.25" customHeight="1">
      <c r="A862" s="330"/>
      <c r="B862" s="234"/>
      <c r="C862" s="352"/>
      <c r="D862" s="232"/>
      <c r="E862" s="41"/>
      <c r="F862" s="329"/>
      <c r="G862" s="263"/>
      <c r="H862" s="263"/>
      <c r="I862" s="263"/>
      <c r="J862" s="263"/>
      <c r="K862" s="411"/>
      <c r="L862" s="235"/>
      <c r="M862" s="236"/>
      <c r="N862" s="237"/>
      <c r="O862" s="237"/>
      <c r="P862" s="238"/>
      <c r="U862" s="240"/>
    </row>
    <row r="863" spans="1:21" ht="14.25" customHeight="1">
      <c r="A863" s="331" t="s">
        <v>944</v>
      </c>
      <c r="B863" s="268">
        <v>4</v>
      </c>
      <c r="C863" s="42">
        <v>0.3888888888888889</v>
      </c>
      <c r="D863" s="12" t="s">
        <v>1638</v>
      </c>
      <c r="E863" s="28" t="s">
        <v>873</v>
      </c>
      <c r="F863" s="329" t="s">
        <v>1643</v>
      </c>
      <c r="G863" s="36">
        <v>1100</v>
      </c>
      <c r="H863" s="36"/>
      <c r="I863" s="36">
        <v>330</v>
      </c>
      <c r="J863" s="36">
        <v>730</v>
      </c>
      <c r="K863" s="412">
        <v>0</v>
      </c>
      <c r="L863" s="2"/>
      <c r="M863" s="1">
        <v>2</v>
      </c>
      <c r="N863" s="15">
        <f>A864</f>
        <v>44924</v>
      </c>
      <c r="O863" s="15" t="str">
        <f>IF(A866="","",A866)</f>
        <v>Deluxe</v>
      </c>
      <c r="P863" s="37" t="str">
        <f>A863</f>
        <v>Thu</v>
      </c>
      <c r="U863" s="38"/>
    </row>
    <row r="864" spans="1:21" ht="14.25" customHeight="1">
      <c r="A864" s="332">
        <v>44924</v>
      </c>
      <c r="B864" s="268"/>
      <c r="C864" s="42"/>
      <c r="D864" s="29" t="s">
        <v>1915</v>
      </c>
      <c r="E864" s="28"/>
      <c r="F864" s="329" t="s">
        <v>1257</v>
      </c>
      <c r="G864" s="342"/>
      <c r="H864" s="342"/>
      <c r="I864" s="36"/>
      <c r="J864" s="36"/>
      <c r="K864" s="412"/>
      <c r="L864" s="2"/>
      <c r="M864" s="1">
        <v>3</v>
      </c>
      <c r="N864" s="15">
        <f>A864</f>
        <v>44924</v>
      </c>
      <c r="O864" s="15" t="str">
        <f>IF(A866="","",A866)</f>
        <v>Deluxe</v>
      </c>
      <c r="P864" s="37" t="str">
        <f>A863</f>
        <v>Thu</v>
      </c>
      <c r="U864" s="38"/>
    </row>
    <row r="865" spans="1:21" ht="14.25" customHeight="1">
      <c r="A865" s="333">
        <v>167</v>
      </c>
      <c r="B865" s="268"/>
      <c r="C865" s="42"/>
      <c r="D865" s="29" t="s">
        <v>1916</v>
      </c>
      <c r="E865" s="28"/>
      <c r="F865" s="39"/>
      <c r="G865" s="342"/>
      <c r="H865" s="342"/>
      <c r="I865" s="36"/>
      <c r="J865" s="36"/>
      <c r="K865" s="412"/>
      <c r="L865" s="2"/>
      <c r="M865" s="1">
        <v>4</v>
      </c>
      <c r="N865" s="15">
        <f>A864</f>
        <v>44924</v>
      </c>
      <c r="O865" s="15" t="str">
        <f>IF(A866="","",A866)</f>
        <v>Deluxe</v>
      </c>
      <c r="P865" s="37" t="str">
        <f>A863</f>
        <v>Thu</v>
      </c>
      <c r="U865" s="38"/>
    </row>
    <row r="866" spans="1:21" ht="14.25" customHeight="1">
      <c r="A866" s="334" t="s">
        <v>847</v>
      </c>
      <c r="B866" s="268"/>
      <c r="C866" s="43"/>
      <c r="D866" s="29" t="s">
        <v>1917</v>
      </c>
      <c r="E866" s="28"/>
      <c r="F866" s="39"/>
      <c r="G866" s="342"/>
      <c r="H866" s="342"/>
      <c r="I866" s="36"/>
      <c r="J866" s="36"/>
      <c r="K866" s="412"/>
      <c r="L866" s="2"/>
      <c r="M866" s="1">
        <v>5</v>
      </c>
      <c r="N866" s="15">
        <f>A864</f>
        <v>44924</v>
      </c>
      <c r="O866" s="15" t="str">
        <f>IF(A866="","",A866)</f>
        <v>Deluxe</v>
      </c>
      <c r="P866" s="37" t="str">
        <f>A863</f>
        <v>Thu</v>
      </c>
      <c r="U866" s="38"/>
    </row>
    <row r="867" spans="1:21" ht="14.25" customHeight="1">
      <c r="A867" s="335" t="s">
        <v>1943</v>
      </c>
      <c r="B867" s="268"/>
      <c r="C867" s="42"/>
      <c r="D867" s="29"/>
      <c r="E867" s="425"/>
      <c r="F867" s="39"/>
      <c r="G867" s="426"/>
      <c r="H867" s="36"/>
      <c r="I867" s="36"/>
      <c r="J867" s="36"/>
      <c r="K867" s="412"/>
      <c r="L867" s="2"/>
      <c r="M867" s="1">
        <v>6</v>
      </c>
      <c r="N867" s="15">
        <f>A864</f>
        <v>44924</v>
      </c>
      <c r="O867" s="15" t="str">
        <f>IF(A866="","",A866)</f>
        <v>Deluxe</v>
      </c>
      <c r="P867" s="37" t="str">
        <f>A863</f>
        <v>Thu</v>
      </c>
      <c r="U867" s="38"/>
    </row>
    <row r="868" spans="1:21" ht="14.25" customHeight="1">
      <c r="A868" s="335" t="s">
        <v>1945</v>
      </c>
      <c r="B868" s="268"/>
      <c r="C868" s="42"/>
      <c r="D868" s="29"/>
      <c r="E868" s="28"/>
      <c r="F868" s="39"/>
      <c r="G868" s="36"/>
      <c r="H868" s="36"/>
      <c r="I868" s="36"/>
      <c r="J868" s="36"/>
      <c r="K868" s="412"/>
      <c r="L868" s="2"/>
      <c r="M868" s="1">
        <v>7</v>
      </c>
      <c r="N868" s="15">
        <f>A864</f>
        <v>44924</v>
      </c>
      <c r="O868" s="15" t="str">
        <f>IF(A866="","",A866)</f>
        <v>Deluxe</v>
      </c>
      <c r="P868" s="37" t="str">
        <f>A863</f>
        <v>Thu</v>
      </c>
      <c r="U868" s="38"/>
    </row>
    <row r="869" spans="1:21" ht="14.25" customHeight="1">
      <c r="A869" s="335" t="s">
        <v>1944</v>
      </c>
      <c r="B869" s="268"/>
      <c r="C869" s="42"/>
      <c r="D869" s="29" t="s">
        <v>1639</v>
      </c>
      <c r="E869" s="28"/>
      <c r="F869" s="39"/>
      <c r="G869" s="36"/>
      <c r="H869" s="36"/>
      <c r="I869" s="36"/>
      <c r="J869" s="36"/>
      <c r="K869" s="412"/>
      <c r="L869" s="2"/>
      <c r="M869" s="1">
        <v>8</v>
      </c>
      <c r="N869" s="15">
        <f>A864</f>
        <v>44924</v>
      </c>
      <c r="O869" s="15" t="str">
        <f>IF(A866="","",A866)</f>
        <v>Deluxe</v>
      </c>
      <c r="P869" s="37" t="str">
        <f>A863</f>
        <v>Thu</v>
      </c>
      <c r="U869" s="38"/>
    </row>
    <row r="870" spans="1:21" ht="14.25" customHeight="1">
      <c r="A870" s="335"/>
      <c r="B870" s="268"/>
      <c r="C870" s="42"/>
      <c r="D870" s="29"/>
      <c r="E870" s="28"/>
      <c r="F870" s="39"/>
      <c r="G870" s="36"/>
      <c r="H870" s="36"/>
      <c r="I870" s="36"/>
      <c r="J870" s="36"/>
      <c r="K870" s="412"/>
      <c r="L870" s="2"/>
      <c r="M870" s="1">
        <v>9</v>
      </c>
      <c r="N870" s="15">
        <f>A864</f>
        <v>44924</v>
      </c>
      <c r="O870" s="15" t="str">
        <f>IF(A866="","",A866)</f>
        <v>Deluxe</v>
      </c>
      <c r="P870" s="37" t="str">
        <f>A863</f>
        <v>Thu</v>
      </c>
      <c r="U870" s="38"/>
    </row>
    <row r="871" spans="1:21" ht="14.25" customHeight="1" thickBot="1">
      <c r="A871" s="336" t="s">
        <v>1937</v>
      </c>
      <c r="B871" s="277"/>
      <c r="C871" s="284" t="s">
        <v>1763</v>
      </c>
      <c r="D871" s="259"/>
      <c r="E871" s="260"/>
      <c r="F871" s="46"/>
      <c r="G871" s="261"/>
      <c r="H871" s="261"/>
      <c r="I871" s="261"/>
      <c r="J871" s="261"/>
      <c r="K871" s="413"/>
      <c r="L871" s="3"/>
      <c r="M871" s="1">
        <v>10</v>
      </c>
      <c r="N871" s="15">
        <f>A864</f>
        <v>44924</v>
      </c>
      <c r="O871" s="15" t="str">
        <f>IF(A866="","",A866)</f>
        <v>Deluxe</v>
      </c>
      <c r="P871" s="37" t="str">
        <f>A863</f>
        <v>Thu</v>
      </c>
      <c r="U871" s="38"/>
    </row>
    <row r="872" spans="1:21" s="239" customFormat="1" ht="14.25" customHeight="1">
      <c r="A872" s="330"/>
      <c r="B872" s="234"/>
      <c r="C872" s="262"/>
      <c r="D872" s="232"/>
      <c r="E872" s="41"/>
      <c r="F872" s="41"/>
      <c r="G872" s="263"/>
      <c r="H872" s="263"/>
      <c r="I872" s="263"/>
      <c r="J872" s="263"/>
      <c r="K872" s="411"/>
      <c r="L872" s="235"/>
      <c r="M872" s="236"/>
      <c r="N872" s="237"/>
      <c r="O872" s="237"/>
      <c r="P872" s="238"/>
      <c r="U872" s="240"/>
    </row>
    <row r="873" spans="1:21" ht="14.25" customHeight="1">
      <c r="A873" s="331" t="s">
        <v>945</v>
      </c>
      <c r="B873" s="268">
        <v>2</v>
      </c>
      <c r="C873" s="42">
        <v>0.3611111111111111</v>
      </c>
      <c r="D873" s="29" t="s">
        <v>1827</v>
      </c>
      <c r="E873" s="28" t="s">
        <v>1829</v>
      </c>
      <c r="F873" s="28" t="s">
        <v>1828</v>
      </c>
      <c r="G873" s="36">
        <v>370</v>
      </c>
      <c r="H873" s="36">
        <v>111</v>
      </c>
      <c r="I873" s="342"/>
      <c r="J873" s="36">
        <v>239</v>
      </c>
      <c r="K873" s="412">
        <v>0</v>
      </c>
      <c r="L873" s="2"/>
      <c r="M873" s="1">
        <v>2</v>
      </c>
      <c r="N873" s="15">
        <f>A874</f>
        <v>44925</v>
      </c>
      <c r="O873" s="15" t="str">
        <f>IF(A876="","",A876)</f>
        <v>Uco</v>
      </c>
      <c r="P873" s="37" t="str">
        <f>A873</f>
        <v>Fri</v>
      </c>
      <c r="U873" s="38"/>
    </row>
    <row r="874" spans="1:21" ht="14.25" customHeight="1">
      <c r="A874" s="332">
        <v>44925</v>
      </c>
      <c r="B874" s="268"/>
      <c r="C874" s="42"/>
      <c r="D874" s="29" t="s">
        <v>846</v>
      </c>
      <c r="E874" s="343" t="s">
        <v>1830</v>
      </c>
      <c r="F874" s="370" t="s">
        <v>1912</v>
      </c>
      <c r="G874" s="342"/>
      <c r="H874" s="342"/>
      <c r="I874" s="342"/>
      <c r="J874" s="36"/>
      <c r="K874" s="412"/>
      <c r="L874" s="2"/>
      <c r="M874" s="1">
        <v>3</v>
      </c>
      <c r="N874" s="15">
        <f>A874</f>
        <v>44925</v>
      </c>
      <c r="O874" s="15" t="str">
        <f>IF(A876="","",A876)</f>
        <v>Uco</v>
      </c>
      <c r="P874" s="37" t="str">
        <f>A873</f>
        <v>Fri</v>
      </c>
      <c r="U874" s="38"/>
    </row>
    <row r="875" spans="1:21" ht="14.25" customHeight="1">
      <c r="A875" s="333">
        <v>168</v>
      </c>
      <c r="B875" s="268"/>
      <c r="C875" s="42"/>
      <c r="D875" s="29"/>
      <c r="E875" s="417"/>
      <c r="F875" s="28"/>
      <c r="G875" s="36"/>
      <c r="H875" s="342"/>
      <c r="I875" s="36"/>
      <c r="J875" s="36"/>
      <c r="K875" s="412"/>
      <c r="L875" s="2"/>
      <c r="M875" s="1">
        <v>4</v>
      </c>
      <c r="N875" s="15">
        <f>A874</f>
        <v>44925</v>
      </c>
      <c r="O875" s="15" t="str">
        <f>IF(A876="","",A876)</f>
        <v>Uco</v>
      </c>
      <c r="P875" s="37" t="str">
        <f>A873</f>
        <v>Fri</v>
      </c>
      <c r="U875" s="38"/>
    </row>
    <row r="876" spans="1:21" ht="14.25" customHeight="1">
      <c r="A876" s="334" t="s">
        <v>848</v>
      </c>
      <c r="B876" s="268"/>
      <c r="C876" s="43"/>
      <c r="D876" s="40"/>
      <c r="E876" s="39"/>
      <c r="F876" s="39"/>
      <c r="G876" s="342"/>
      <c r="H876" s="342"/>
      <c r="I876" s="36"/>
      <c r="J876" s="36"/>
      <c r="K876" s="412"/>
      <c r="L876" s="2"/>
      <c r="M876" s="1">
        <v>5</v>
      </c>
      <c r="N876" s="15">
        <f>A874</f>
        <v>44925</v>
      </c>
      <c r="O876" s="15" t="str">
        <f>IF(A876="","",A876)</f>
        <v>Uco</v>
      </c>
      <c r="P876" s="37" t="str">
        <f>A873</f>
        <v>Fri</v>
      </c>
      <c r="U876" s="38"/>
    </row>
    <row r="877" spans="1:21" ht="14.25" customHeight="1">
      <c r="A877" s="335" t="s">
        <v>1186</v>
      </c>
      <c r="B877" s="268"/>
      <c r="C877" s="42"/>
      <c r="D877" s="29"/>
      <c r="E877" s="28"/>
      <c r="F877" s="39"/>
      <c r="G877" s="36"/>
      <c r="H877" s="36"/>
      <c r="I877" s="36"/>
      <c r="J877" s="36"/>
      <c r="K877" s="412"/>
      <c r="L877" s="2"/>
      <c r="M877" s="1">
        <v>6</v>
      </c>
      <c r="N877" s="15">
        <f>A874</f>
        <v>44925</v>
      </c>
      <c r="O877" s="15" t="str">
        <f>IF(A876="","",A876)</f>
        <v>Uco</v>
      </c>
      <c r="P877" s="37" t="str">
        <f>A873</f>
        <v>Fri</v>
      </c>
      <c r="U877" s="38"/>
    </row>
    <row r="878" spans="1:21" ht="14.25" customHeight="1">
      <c r="A878" s="335" t="s">
        <v>998</v>
      </c>
      <c r="B878" s="268"/>
      <c r="C878" s="42"/>
      <c r="D878" s="29"/>
      <c r="E878" s="28"/>
      <c r="F878" s="39"/>
      <c r="G878" s="36"/>
      <c r="H878" s="36"/>
      <c r="I878" s="36"/>
      <c r="J878" s="36"/>
      <c r="K878" s="412"/>
      <c r="L878" s="2"/>
      <c r="M878" s="1">
        <v>7</v>
      </c>
      <c r="N878" s="15">
        <f>A874</f>
        <v>44925</v>
      </c>
      <c r="O878" s="15" t="str">
        <f>IF(A876="","",A876)</f>
        <v>Uco</v>
      </c>
      <c r="P878" s="37" t="str">
        <f>A873</f>
        <v>Fri</v>
      </c>
      <c r="U878" s="38"/>
    </row>
    <row r="879" spans="1:21" ht="14.25" customHeight="1">
      <c r="A879" s="335" t="s">
        <v>1954</v>
      </c>
      <c r="B879" s="268"/>
      <c r="C879" s="42"/>
      <c r="D879" s="29"/>
      <c r="E879" s="28"/>
      <c r="F879" s="39"/>
      <c r="G879" s="36"/>
      <c r="H879" s="36"/>
      <c r="I879" s="36"/>
      <c r="J879" s="36"/>
      <c r="K879" s="412"/>
      <c r="L879" s="2"/>
      <c r="M879" s="1">
        <v>8</v>
      </c>
      <c r="N879" s="15">
        <f>A874</f>
        <v>44925</v>
      </c>
      <c r="O879" s="15" t="str">
        <f>IF(A876="","",A876)</f>
        <v>Uco</v>
      </c>
      <c r="P879" s="37" t="str">
        <f>A873</f>
        <v>Fri</v>
      </c>
      <c r="U879" s="38"/>
    </row>
    <row r="880" spans="1:21" ht="14.25" customHeight="1">
      <c r="A880" s="337"/>
      <c r="B880" s="268"/>
      <c r="C880" s="42"/>
      <c r="D880" s="29"/>
      <c r="E880" s="28"/>
      <c r="F880" s="39"/>
      <c r="G880" s="36"/>
      <c r="H880" s="36"/>
      <c r="I880" s="36"/>
      <c r="J880" s="36"/>
      <c r="K880" s="412"/>
      <c r="L880" s="2"/>
      <c r="M880" s="1">
        <v>9</v>
      </c>
      <c r="N880" s="15">
        <f>A874</f>
        <v>44925</v>
      </c>
      <c r="O880" s="15" t="str">
        <f>IF(A876="","",A876)</f>
        <v>Uco</v>
      </c>
      <c r="P880" s="37" t="str">
        <f>A873</f>
        <v>Fri</v>
      </c>
      <c r="U880" s="38"/>
    </row>
    <row r="881" spans="1:21" ht="14.25" customHeight="1" thickBot="1">
      <c r="A881" s="336" t="s">
        <v>1951</v>
      </c>
      <c r="B881" s="277"/>
      <c r="C881" s="284" t="s">
        <v>1648</v>
      </c>
      <c r="D881" s="259"/>
      <c r="E881" s="260"/>
      <c r="F881" s="46"/>
      <c r="G881" s="261"/>
      <c r="H881" s="261"/>
      <c r="I881" s="261"/>
      <c r="J881" s="261"/>
      <c r="K881" s="413"/>
      <c r="L881" s="3"/>
      <c r="M881" s="1">
        <v>10</v>
      </c>
      <c r="N881" s="15">
        <f>A874</f>
        <v>44925</v>
      </c>
      <c r="O881" s="15" t="str">
        <f>IF(A876="","",A876)</f>
        <v>Uco</v>
      </c>
      <c r="P881" s="37" t="str">
        <f>A873</f>
        <v>Fri</v>
      </c>
      <c r="U881" s="38"/>
    </row>
    <row r="882" spans="1:21" s="239" customFormat="1" ht="14.25" customHeight="1">
      <c r="A882" s="330"/>
      <c r="B882" s="234"/>
      <c r="C882" s="262"/>
      <c r="D882" s="232"/>
      <c r="E882" s="41"/>
      <c r="F882" s="41"/>
      <c r="G882" s="263"/>
      <c r="H882" s="263"/>
      <c r="I882" s="263"/>
      <c r="J882" s="263"/>
      <c r="K882" s="411"/>
      <c r="L882" s="235"/>
      <c r="M882" s="236"/>
      <c r="N882" s="237"/>
      <c r="O882" s="237"/>
      <c r="P882" s="238"/>
      <c r="U882" s="240"/>
    </row>
    <row r="883" spans="1:21" ht="14.25" customHeight="1">
      <c r="A883" s="331" t="s">
        <v>946</v>
      </c>
      <c r="B883" s="268">
        <v>1</v>
      </c>
      <c r="C883" s="42">
        <v>0.37152777777777773</v>
      </c>
      <c r="D883" s="12" t="s">
        <v>1733</v>
      </c>
      <c r="E883" s="28" t="s">
        <v>82</v>
      </c>
      <c r="F883" s="329" t="s">
        <v>1030</v>
      </c>
      <c r="G883" s="36">
        <v>165</v>
      </c>
      <c r="H883" s="36"/>
      <c r="I883" s="36" t="s">
        <v>1959</v>
      </c>
      <c r="J883" s="36"/>
      <c r="K883" s="412">
        <v>0</v>
      </c>
      <c r="L883" s="2"/>
      <c r="M883" s="1">
        <v>2</v>
      </c>
      <c r="N883" s="15">
        <f>A884</f>
        <v>44926</v>
      </c>
      <c r="O883" s="15" t="str">
        <f>IF(A886="","",A886)</f>
        <v>Luján 3 bodegas US$ 165 pp</v>
      </c>
      <c r="P883" s="37" t="str">
        <f>A883</f>
        <v>Sat</v>
      </c>
      <c r="U883" s="38"/>
    </row>
    <row r="884" spans="1:21" ht="14.25" customHeight="1">
      <c r="A884" s="332">
        <v>44926</v>
      </c>
      <c r="B884" s="268"/>
      <c r="C884" s="42"/>
      <c r="D884" s="29"/>
      <c r="E884" s="39"/>
      <c r="F884" s="39"/>
      <c r="G884" s="36"/>
      <c r="H884" s="36"/>
      <c r="I884" s="36"/>
      <c r="J884" s="36"/>
      <c r="K884" s="412"/>
      <c r="L884" s="2"/>
      <c r="M884" s="1">
        <v>3</v>
      </c>
      <c r="N884" s="15">
        <f>A884</f>
        <v>44926</v>
      </c>
      <c r="O884" s="15" t="str">
        <f>IF(A886="","",A886)</f>
        <v>Luján 3 bodegas US$ 165 pp</v>
      </c>
      <c r="P884" s="37" t="str">
        <f>A883</f>
        <v>Sat</v>
      </c>
      <c r="U884" s="38"/>
    </row>
    <row r="885" spans="1:21" ht="14.25" customHeight="1">
      <c r="A885" s="333">
        <v>169</v>
      </c>
      <c r="B885" s="268"/>
      <c r="C885" s="42"/>
      <c r="D885" s="29"/>
      <c r="E885" s="28"/>
      <c r="F885" s="28"/>
      <c r="G885" s="36"/>
      <c r="H885" s="342"/>
      <c r="I885" s="36"/>
      <c r="J885" s="36"/>
      <c r="K885" s="412"/>
      <c r="L885" s="2"/>
      <c r="M885" s="1">
        <v>4</v>
      </c>
      <c r="N885" s="15">
        <f>A884</f>
        <v>44926</v>
      </c>
      <c r="O885" s="15" t="str">
        <f>IF(A886="","",A886)</f>
        <v>Luján 3 bodegas US$ 165 pp</v>
      </c>
      <c r="P885" s="37" t="str">
        <f>A883</f>
        <v>Sat</v>
      </c>
      <c r="U885" s="38"/>
    </row>
    <row r="886" spans="1:21" ht="14.25" customHeight="1">
      <c r="A886" s="334" t="s">
        <v>1750</v>
      </c>
      <c r="B886" s="268"/>
      <c r="C886" s="43"/>
      <c r="D886" s="40"/>
      <c r="E886" s="39"/>
      <c r="F886" s="39"/>
      <c r="G886" s="342"/>
      <c r="H886" s="342"/>
      <c r="I886" s="36"/>
      <c r="J886" s="36"/>
      <c r="K886" s="412"/>
      <c r="L886" s="2"/>
      <c r="M886" s="1">
        <v>5</v>
      </c>
      <c r="N886" s="15">
        <f>A884</f>
        <v>44926</v>
      </c>
      <c r="O886" s="15" t="str">
        <f>IF(A886="","",A886)</f>
        <v>Luján 3 bodegas US$ 165 pp</v>
      </c>
      <c r="P886" s="37" t="str">
        <f>A883</f>
        <v>Sat</v>
      </c>
      <c r="U886" s="38"/>
    </row>
    <row r="887" spans="1:21" ht="14.25" customHeight="1">
      <c r="A887" s="335" t="s">
        <v>1969</v>
      </c>
      <c r="B887" s="268"/>
      <c r="C887" s="42"/>
      <c r="D887" s="29"/>
      <c r="E887" s="28"/>
      <c r="F887" s="39"/>
      <c r="G887" s="36"/>
      <c r="H887" s="36"/>
      <c r="I887" s="36"/>
      <c r="J887" s="36"/>
      <c r="K887" s="412"/>
      <c r="L887" s="2"/>
      <c r="M887" s="1">
        <v>6</v>
      </c>
      <c r="N887" s="15">
        <f>A884</f>
        <v>44926</v>
      </c>
      <c r="O887" s="15" t="str">
        <f>IF(A886="","",A886)</f>
        <v>Luján 3 bodegas US$ 165 pp</v>
      </c>
      <c r="P887" s="37" t="str">
        <f>A883</f>
        <v>Sat</v>
      </c>
      <c r="U887" s="38"/>
    </row>
    <row r="888" spans="1:21" ht="14.25" customHeight="1">
      <c r="A888" s="335" t="s">
        <v>1968</v>
      </c>
      <c r="B888" s="268"/>
      <c r="C888" s="42"/>
      <c r="D888" s="29"/>
      <c r="E888" s="28"/>
      <c r="F888" s="39"/>
      <c r="G888" s="36"/>
      <c r="H888" s="36"/>
      <c r="I888" s="36"/>
      <c r="J888" s="36"/>
      <c r="K888" s="412"/>
      <c r="L888" s="2"/>
      <c r="M888" s="1">
        <v>7</v>
      </c>
      <c r="N888" s="15">
        <f>A884</f>
        <v>44926</v>
      </c>
      <c r="O888" s="15" t="str">
        <f>IF(A886="","",A886)</f>
        <v>Luján 3 bodegas US$ 165 pp</v>
      </c>
      <c r="P888" s="37" t="str">
        <f>A883</f>
        <v>Sat</v>
      </c>
      <c r="U888" s="38"/>
    </row>
    <row r="889" spans="1:21" ht="14.25" customHeight="1">
      <c r="A889" s="335" t="s">
        <v>1081</v>
      </c>
      <c r="B889" s="268"/>
      <c r="C889" s="42"/>
      <c r="D889" s="29"/>
      <c r="E889" s="28"/>
      <c r="F889" s="39"/>
      <c r="G889" s="36"/>
      <c r="H889" s="36"/>
      <c r="I889" s="36"/>
      <c r="J889" s="36"/>
      <c r="K889" s="412"/>
      <c r="L889" s="2"/>
      <c r="M889" s="1">
        <v>8</v>
      </c>
      <c r="N889" s="15">
        <f>A884</f>
        <v>44926</v>
      </c>
      <c r="O889" s="15" t="str">
        <f>IF(A886="","",A886)</f>
        <v>Luján 3 bodegas US$ 165 pp</v>
      </c>
      <c r="P889" s="37" t="str">
        <f>A883</f>
        <v>Sat</v>
      </c>
      <c r="U889" s="38"/>
    </row>
    <row r="890" spans="1:21" ht="14.25" customHeight="1">
      <c r="A890" s="337"/>
      <c r="B890" s="268"/>
      <c r="C890" s="42"/>
      <c r="D890" s="29"/>
      <c r="E890" s="28"/>
      <c r="F890" s="39"/>
      <c r="G890" s="36"/>
      <c r="H890" s="36"/>
      <c r="I890" s="36"/>
      <c r="J890" s="36"/>
      <c r="K890" s="412"/>
      <c r="L890" s="2"/>
      <c r="M890" s="1">
        <v>9</v>
      </c>
      <c r="N890" s="15">
        <f>A884</f>
        <v>44926</v>
      </c>
      <c r="O890" s="15" t="str">
        <f>IF(A886="","",A886)</f>
        <v>Luján 3 bodegas US$ 165 pp</v>
      </c>
      <c r="P890" s="37" t="str">
        <f>A883</f>
        <v>Sat</v>
      </c>
      <c r="U890" s="38"/>
    </row>
    <row r="891" spans="1:21" ht="14.25" customHeight="1" thickBot="1">
      <c r="A891" s="336" t="s">
        <v>1960</v>
      </c>
      <c r="B891" s="277"/>
      <c r="C891" s="284" t="s">
        <v>1649</v>
      </c>
      <c r="D891" s="259"/>
      <c r="E891" s="260"/>
      <c r="F891" s="46"/>
      <c r="G891" s="261"/>
      <c r="H891" s="261"/>
      <c r="I891" s="261"/>
      <c r="J891" s="261"/>
      <c r="K891" s="413"/>
      <c r="L891" s="3"/>
      <c r="M891" s="1">
        <v>10</v>
      </c>
      <c r="N891" s="15">
        <f>A884</f>
        <v>44926</v>
      </c>
      <c r="O891" s="15" t="str">
        <f>IF(A886="","",A886)</f>
        <v>Luján 3 bodegas US$ 165 pp</v>
      </c>
      <c r="P891" s="37" t="str">
        <f>A883</f>
        <v>Sat</v>
      </c>
      <c r="U891" s="38"/>
    </row>
    <row r="892" spans="1:21" s="239" customFormat="1" ht="14.25" customHeight="1">
      <c r="A892" s="330"/>
      <c r="B892" s="234"/>
      <c r="C892" s="262"/>
      <c r="D892" s="232"/>
      <c r="E892" s="41"/>
      <c r="F892" s="41"/>
      <c r="G892" s="263"/>
      <c r="H892" s="263"/>
      <c r="I892" s="263"/>
      <c r="J892" s="263"/>
      <c r="K892" s="411"/>
      <c r="L892" s="235"/>
      <c r="M892" s="236"/>
      <c r="N892" s="237"/>
      <c r="O892" s="237"/>
      <c r="P892" s="238"/>
      <c r="U892" s="240"/>
    </row>
    <row r="893" spans="1:21" ht="14.25" customHeight="1">
      <c r="A893" s="331" t="s">
        <v>941</v>
      </c>
      <c r="B893" s="268">
        <v>4</v>
      </c>
      <c r="C893" s="42">
        <v>0.37847222222222227</v>
      </c>
      <c r="D893" s="12" t="s">
        <v>1424</v>
      </c>
      <c r="E893" s="12" t="s">
        <v>303</v>
      </c>
      <c r="F893" s="41"/>
      <c r="G893" s="36">
        <v>350</v>
      </c>
      <c r="H893" s="36" t="s">
        <v>1580</v>
      </c>
      <c r="I893" s="36"/>
      <c r="J893" s="36"/>
      <c r="K893" s="412">
        <v>0</v>
      </c>
      <c r="L893" s="2"/>
      <c r="M893" s="1">
        <v>2</v>
      </c>
      <c r="N893" s="15">
        <f>A894</f>
        <v>44928</v>
      </c>
      <c r="O893" s="15" t="str">
        <f>IF(A896="","",A896)</f>
        <v>Luján</v>
      </c>
      <c r="P893" s="37" t="str">
        <f>A893</f>
        <v>Mon</v>
      </c>
      <c r="U893" s="38"/>
    </row>
    <row r="894" spans="1:21" ht="14.25" customHeight="1">
      <c r="A894" s="332">
        <v>44928</v>
      </c>
      <c r="B894" s="268"/>
      <c r="C894" s="43"/>
      <c r="D894" s="29" t="s">
        <v>1502</v>
      </c>
      <c r="E894" s="39"/>
      <c r="F894" s="28"/>
      <c r="G894" s="36"/>
      <c r="H894" s="36"/>
      <c r="I894" s="36"/>
      <c r="J894" s="36"/>
      <c r="K894" s="412"/>
      <c r="L894" s="2"/>
      <c r="M894" s="1">
        <v>3</v>
      </c>
      <c r="N894" s="15">
        <f>A894</f>
        <v>44928</v>
      </c>
      <c r="O894" s="15" t="str">
        <f>IF(A896="","",A896)</f>
        <v>Luján</v>
      </c>
      <c r="P894" s="37" t="str">
        <f>A893</f>
        <v>Mon</v>
      </c>
      <c r="U894" s="38"/>
    </row>
    <row r="895" spans="1:21" ht="14.25" customHeight="1">
      <c r="A895" s="333">
        <v>170</v>
      </c>
      <c r="B895" s="268"/>
      <c r="C895" s="42">
        <v>0.3576388888888889</v>
      </c>
      <c r="D895" s="29" t="s">
        <v>1865</v>
      </c>
      <c r="E895" s="28" t="s">
        <v>1975</v>
      </c>
      <c r="F895" s="329" t="s">
        <v>1998</v>
      </c>
      <c r="G895" s="36">
        <v>720</v>
      </c>
      <c r="H895" s="36"/>
      <c r="I895" s="36">
        <v>216</v>
      </c>
      <c r="J895" s="36">
        <v>484</v>
      </c>
      <c r="K895" s="412">
        <v>0</v>
      </c>
      <c r="L895" s="2"/>
      <c r="M895" s="1">
        <v>4</v>
      </c>
      <c r="N895" s="15">
        <f>A894</f>
        <v>44928</v>
      </c>
      <c r="O895" s="15" t="str">
        <f>IF(A896="","",A896)</f>
        <v>Luján</v>
      </c>
      <c r="P895" s="37" t="str">
        <f>A893</f>
        <v>Mon</v>
      </c>
      <c r="U895" s="38"/>
    </row>
    <row r="896" spans="1:21" ht="14.25" customHeight="1">
      <c r="A896" s="334" t="s">
        <v>64</v>
      </c>
      <c r="B896" s="268"/>
      <c r="C896" s="43"/>
      <c r="D896" s="29" t="s">
        <v>846</v>
      </c>
      <c r="E896" s="343" t="s">
        <v>1955</v>
      </c>
      <c r="F896" s="41"/>
      <c r="G896" s="36"/>
      <c r="H896" s="36"/>
      <c r="I896" s="36"/>
      <c r="J896" s="36"/>
      <c r="K896" s="412"/>
      <c r="L896" s="2"/>
      <c r="M896" s="1">
        <v>5</v>
      </c>
      <c r="N896" s="15">
        <f>A894</f>
        <v>44928</v>
      </c>
      <c r="O896" s="15" t="str">
        <f>IF(A896="","",A896)</f>
        <v>Luján</v>
      </c>
      <c r="P896" s="37" t="str">
        <f>A893</f>
        <v>Mon</v>
      </c>
      <c r="U896" s="38"/>
    </row>
    <row r="897" spans="1:21" ht="14.25" customHeight="1">
      <c r="A897" s="335" t="s">
        <v>1979</v>
      </c>
      <c r="B897" s="268"/>
      <c r="C897" s="42"/>
      <c r="D897" s="29"/>
      <c r="E897" s="28"/>
      <c r="F897" s="39"/>
      <c r="G897" s="36"/>
      <c r="H897" s="36"/>
      <c r="I897" s="36"/>
      <c r="J897" s="36"/>
      <c r="K897" s="412"/>
      <c r="L897" s="2"/>
      <c r="M897" s="1">
        <v>6</v>
      </c>
      <c r="N897" s="15">
        <f>A894</f>
        <v>44928</v>
      </c>
      <c r="O897" s="15" t="str">
        <f>IF(A896="","",A896)</f>
        <v>Luján</v>
      </c>
      <c r="P897" s="37" t="str">
        <f>A893</f>
        <v>Mon</v>
      </c>
      <c r="U897" s="38"/>
    </row>
    <row r="898" spans="1:21" ht="14.25" customHeight="1">
      <c r="A898" s="335" t="s">
        <v>1598</v>
      </c>
      <c r="B898" s="268"/>
      <c r="C898" s="42"/>
      <c r="D898" s="29"/>
      <c r="E898" s="28"/>
      <c r="F898" s="39"/>
      <c r="G898" s="36"/>
      <c r="H898" s="36"/>
      <c r="I898" s="36"/>
      <c r="J898" s="36"/>
      <c r="K898" s="412"/>
      <c r="L898" s="2"/>
      <c r="M898" s="1">
        <v>7</v>
      </c>
      <c r="N898" s="15">
        <f>A894</f>
        <v>44928</v>
      </c>
      <c r="O898" s="15" t="str">
        <f>IF(A896="","",A896)</f>
        <v>Luján</v>
      </c>
      <c r="P898" s="37" t="str">
        <f>A893</f>
        <v>Mon</v>
      </c>
      <c r="U898" s="38"/>
    </row>
    <row r="899" spans="1:21" ht="14.25" customHeight="1">
      <c r="A899" s="335" t="s">
        <v>1980</v>
      </c>
      <c r="B899" s="268"/>
      <c r="C899" s="42"/>
      <c r="D899" s="29"/>
      <c r="E899" s="28"/>
      <c r="F899" s="39"/>
      <c r="G899" s="36"/>
      <c r="H899" s="36"/>
      <c r="I899" s="36"/>
      <c r="J899" s="36"/>
      <c r="K899" s="412"/>
      <c r="L899" s="2"/>
      <c r="M899" s="1">
        <v>8</v>
      </c>
      <c r="N899" s="15">
        <f>A894</f>
        <v>44928</v>
      </c>
      <c r="O899" s="15" t="str">
        <f>IF(A896="","",A896)</f>
        <v>Luján</v>
      </c>
      <c r="P899" s="37" t="str">
        <f>A893</f>
        <v>Mon</v>
      </c>
      <c r="U899" s="38"/>
    </row>
    <row r="900" spans="1:21" ht="14.25" customHeight="1">
      <c r="A900" s="335" t="s">
        <v>1009</v>
      </c>
      <c r="B900" s="268"/>
      <c r="C900" s="42"/>
      <c r="D900" s="29"/>
      <c r="E900" s="28"/>
      <c r="F900" s="39"/>
      <c r="G900" s="36"/>
      <c r="H900" s="36"/>
      <c r="I900" s="36"/>
      <c r="J900" s="36"/>
      <c r="K900" s="412"/>
      <c r="L900" s="2"/>
      <c r="M900" s="1">
        <v>9</v>
      </c>
      <c r="N900" s="15">
        <f>A894</f>
        <v>44928</v>
      </c>
      <c r="O900" s="15" t="str">
        <f>IF(A896="","",A896)</f>
        <v>Luján</v>
      </c>
      <c r="P900" s="37" t="str">
        <f>A893</f>
        <v>Mon</v>
      </c>
      <c r="U900" s="38"/>
    </row>
    <row r="901" spans="1:21" ht="14.25" customHeight="1" thickBot="1">
      <c r="A901" s="336" t="s">
        <v>1976</v>
      </c>
      <c r="B901" s="277"/>
      <c r="C901" s="284" t="s">
        <v>1820</v>
      </c>
      <c r="D901" s="259"/>
      <c r="E901" s="260"/>
      <c r="F901" s="46"/>
      <c r="G901" s="261"/>
      <c r="H901" s="261"/>
      <c r="I901" s="261"/>
      <c r="J901" s="261"/>
      <c r="K901" s="413"/>
      <c r="L901" s="3"/>
      <c r="M901" s="1">
        <v>10</v>
      </c>
      <c r="N901" s="15">
        <f>A894</f>
        <v>44928</v>
      </c>
      <c r="O901" s="15" t="str">
        <f>IF(A896="","",A896)</f>
        <v>Luján</v>
      </c>
      <c r="P901" s="37" t="str">
        <f>A893</f>
        <v>Mon</v>
      </c>
      <c r="U901" s="38"/>
    </row>
    <row r="902" spans="1:21" s="239" customFormat="1" ht="14.25" customHeight="1">
      <c r="A902" s="330"/>
      <c r="B902" s="234"/>
      <c r="C902" s="262"/>
      <c r="D902" s="328"/>
      <c r="E902" s="41"/>
      <c r="F902" s="41"/>
      <c r="G902" s="263"/>
      <c r="H902" s="263"/>
      <c r="I902" s="263"/>
      <c r="J902" s="263"/>
      <c r="K902" s="411"/>
      <c r="L902" s="235"/>
      <c r="M902" s="236"/>
      <c r="N902" s="237"/>
      <c r="O902" s="237"/>
      <c r="P902" s="238"/>
      <c r="U902" s="240"/>
    </row>
    <row r="903" spans="1:21" ht="14.25" customHeight="1">
      <c r="A903" s="331" t="s">
        <v>942</v>
      </c>
      <c r="B903" s="268">
        <v>4</v>
      </c>
      <c r="C903" s="42">
        <v>0.35416666666666669</v>
      </c>
      <c r="D903" s="29" t="s">
        <v>1865</v>
      </c>
      <c r="E903" s="28" t="s">
        <v>1867</v>
      </c>
      <c r="F903" s="329" t="s">
        <v>1997</v>
      </c>
      <c r="G903" s="36">
        <v>720</v>
      </c>
      <c r="H903" s="36"/>
      <c r="I903" s="36">
        <v>216</v>
      </c>
      <c r="J903" s="36">
        <v>484</v>
      </c>
      <c r="K903" s="412">
        <v>0</v>
      </c>
      <c r="L903" s="2"/>
      <c r="M903" s="1">
        <v>2</v>
      </c>
      <c r="N903" s="15">
        <f>A904</f>
        <v>44929</v>
      </c>
      <c r="O903" s="15" t="str">
        <f>IF(A906="","",A906)</f>
        <v>Uco</v>
      </c>
      <c r="P903" s="37" t="str">
        <f>A903</f>
        <v>Tue</v>
      </c>
      <c r="U903" s="38"/>
    </row>
    <row r="904" spans="1:21" ht="14.25" customHeight="1">
      <c r="A904" s="332">
        <v>44929</v>
      </c>
      <c r="B904" s="268"/>
      <c r="C904" s="42"/>
      <c r="D904" s="29" t="s">
        <v>846</v>
      </c>
      <c r="E904" s="343" t="s">
        <v>1955</v>
      </c>
      <c r="F904" s="39"/>
      <c r="G904" s="36"/>
      <c r="H904" s="36"/>
      <c r="I904" s="36"/>
      <c r="J904" s="36"/>
      <c r="K904" s="412"/>
      <c r="L904" s="2"/>
      <c r="M904" s="1">
        <v>3</v>
      </c>
      <c r="N904" s="15">
        <f>A904</f>
        <v>44929</v>
      </c>
      <c r="O904" s="15" t="str">
        <f>IF(A906="","",A906)</f>
        <v>Uco</v>
      </c>
      <c r="P904" s="37" t="str">
        <f>A903</f>
        <v>Tue</v>
      </c>
      <c r="U904" s="38"/>
    </row>
    <row r="905" spans="1:21" ht="14.25" customHeight="1">
      <c r="A905" s="333">
        <v>171</v>
      </c>
      <c r="B905" s="268"/>
      <c r="C905" s="42">
        <v>0.35069444444444442</v>
      </c>
      <c r="D905" s="29" t="s">
        <v>1973</v>
      </c>
      <c r="E905" s="28" t="s">
        <v>1974</v>
      </c>
      <c r="F905" s="329" t="s">
        <v>1113</v>
      </c>
      <c r="G905" s="36">
        <v>390</v>
      </c>
      <c r="H905" s="342"/>
      <c r="I905" s="36"/>
      <c r="J905" s="36">
        <v>118400</v>
      </c>
      <c r="K905" s="412">
        <v>0</v>
      </c>
      <c r="L905" s="2"/>
      <c r="M905" s="1">
        <v>4</v>
      </c>
      <c r="N905" s="15">
        <f>A904</f>
        <v>44929</v>
      </c>
      <c r="O905" s="15" t="str">
        <f>IF(A906="","",A906)</f>
        <v>Uco</v>
      </c>
      <c r="P905" s="37" t="str">
        <f>A903</f>
        <v>Tue</v>
      </c>
      <c r="U905" s="38"/>
    </row>
    <row r="906" spans="1:21" ht="14.25" customHeight="1">
      <c r="A906" s="334" t="s">
        <v>848</v>
      </c>
      <c r="B906" s="268"/>
      <c r="C906" s="43"/>
      <c r="D906" s="29" t="s">
        <v>846</v>
      </c>
      <c r="E906" s="39"/>
      <c r="F906" s="41"/>
      <c r="G906" s="342"/>
      <c r="H906" s="342"/>
      <c r="I906" s="36"/>
      <c r="J906" s="36"/>
      <c r="K906" s="412"/>
      <c r="L906" s="2"/>
      <c r="M906" s="1">
        <v>5</v>
      </c>
      <c r="N906" s="15">
        <f>A904</f>
        <v>44929</v>
      </c>
      <c r="O906" s="15" t="str">
        <f>IF(A906="","",A906)</f>
        <v>Uco</v>
      </c>
      <c r="P906" s="37" t="str">
        <f>A903</f>
        <v>Tue</v>
      </c>
      <c r="U906" s="38"/>
    </row>
    <row r="907" spans="1:21" ht="14.25" customHeight="1">
      <c r="A907" s="335" t="s">
        <v>1991</v>
      </c>
      <c r="B907" s="268"/>
      <c r="C907" s="42"/>
      <c r="D907" s="29"/>
      <c r="E907" s="28"/>
      <c r="F907" s="39"/>
      <c r="G907" s="36"/>
      <c r="H907" s="36"/>
      <c r="I907" s="36"/>
      <c r="J907" s="36"/>
      <c r="K907" s="412"/>
      <c r="L907" s="2"/>
      <c r="M907" s="1">
        <v>6</v>
      </c>
      <c r="N907" s="15">
        <f>A904</f>
        <v>44929</v>
      </c>
      <c r="O907" s="15" t="str">
        <f>IF(A906="","",A906)</f>
        <v>Uco</v>
      </c>
      <c r="P907" s="37" t="str">
        <f>A903</f>
        <v>Tue</v>
      </c>
      <c r="U907" s="38"/>
    </row>
    <row r="908" spans="1:21" ht="14.25" customHeight="1">
      <c r="A908" s="335" t="s">
        <v>1128</v>
      </c>
      <c r="B908" s="268"/>
      <c r="C908" s="42"/>
      <c r="D908" s="29"/>
      <c r="E908" s="28"/>
      <c r="F908" s="39"/>
      <c r="G908" s="36"/>
      <c r="H908" s="36"/>
      <c r="I908" s="36"/>
      <c r="J908" s="36"/>
      <c r="K908" s="412"/>
      <c r="L908" s="2"/>
      <c r="M908" s="1">
        <v>7</v>
      </c>
      <c r="N908" s="15">
        <f>A904</f>
        <v>44929</v>
      </c>
      <c r="O908" s="15" t="str">
        <f>IF(A906="","",A906)</f>
        <v>Uco</v>
      </c>
      <c r="P908" s="37" t="str">
        <f>A903</f>
        <v>Tue</v>
      </c>
      <c r="U908" s="38"/>
    </row>
    <row r="909" spans="1:21" ht="14.25" customHeight="1">
      <c r="A909" s="335" t="s">
        <v>1992</v>
      </c>
      <c r="B909" s="268"/>
      <c r="C909" s="42"/>
      <c r="D909" s="29"/>
      <c r="E909" s="28"/>
      <c r="F909" s="39"/>
      <c r="G909" s="36"/>
      <c r="H909" s="36"/>
      <c r="I909" s="36"/>
      <c r="J909" s="36"/>
      <c r="K909" s="412"/>
      <c r="L909" s="2"/>
      <c r="M909" s="1">
        <v>8</v>
      </c>
      <c r="N909" s="15">
        <f>A904</f>
        <v>44929</v>
      </c>
      <c r="O909" s="15" t="str">
        <f>IF(A906="","",A906)</f>
        <v>Uco</v>
      </c>
      <c r="P909" s="37" t="str">
        <f>A903</f>
        <v>Tue</v>
      </c>
      <c r="U909" s="38"/>
    </row>
    <row r="910" spans="1:21" ht="14.25" customHeight="1">
      <c r="A910" s="337"/>
      <c r="B910" s="268"/>
      <c r="C910" s="42"/>
      <c r="D910" s="29"/>
      <c r="E910" s="28"/>
      <c r="F910" s="39"/>
      <c r="G910" s="36"/>
      <c r="H910" s="36"/>
      <c r="I910" s="36"/>
      <c r="J910" s="36"/>
      <c r="K910" s="412"/>
      <c r="L910" s="2"/>
      <c r="M910" s="1">
        <v>9</v>
      </c>
      <c r="N910" s="15">
        <f>A904</f>
        <v>44929</v>
      </c>
      <c r="O910" s="15" t="str">
        <f>IF(A906="","",A906)</f>
        <v>Uco</v>
      </c>
      <c r="P910" s="37" t="str">
        <f>A903</f>
        <v>Tue</v>
      </c>
      <c r="U910" s="38"/>
    </row>
    <row r="911" spans="1:21" ht="14.25" customHeight="1" thickBot="1">
      <c r="A911" s="336" t="s">
        <v>1987</v>
      </c>
      <c r="B911" s="277"/>
      <c r="C911" s="284" t="s">
        <v>1981</v>
      </c>
      <c r="D911" s="259"/>
      <c r="E911" s="260"/>
      <c r="F911" s="46"/>
      <c r="G911" s="261"/>
      <c r="H911" s="261"/>
      <c r="I911" s="261"/>
      <c r="J911" s="261"/>
      <c r="K911" s="413"/>
      <c r="L911" s="3"/>
      <c r="M911" s="1">
        <v>10</v>
      </c>
      <c r="N911" s="15">
        <f>A904</f>
        <v>44929</v>
      </c>
      <c r="O911" s="15" t="str">
        <f>IF(A906="","",A906)</f>
        <v>Uco</v>
      </c>
      <c r="P911" s="37" t="str">
        <f>A903</f>
        <v>Tue</v>
      </c>
      <c r="U911" s="38"/>
    </row>
    <row r="912" spans="1:21" s="239" customFormat="1" ht="14.25" customHeight="1">
      <c r="A912" s="330"/>
      <c r="B912" s="234"/>
      <c r="C912" s="262"/>
      <c r="D912" s="328"/>
      <c r="E912" s="41"/>
      <c r="F912" s="41"/>
      <c r="G912" s="263"/>
      <c r="H912" s="263"/>
      <c r="I912" s="263"/>
      <c r="J912" s="263"/>
      <c r="K912" s="411"/>
      <c r="L912" s="235"/>
      <c r="M912" s="236"/>
      <c r="N912" s="237"/>
      <c r="O912" s="237"/>
      <c r="P912" s="238"/>
      <c r="U912" s="240"/>
    </row>
    <row r="913" spans="1:21" ht="14.25" customHeight="1">
      <c r="A913" s="331" t="s">
        <v>942</v>
      </c>
      <c r="B913" s="268">
        <v>4</v>
      </c>
      <c r="C913" s="42">
        <v>0.36458333333333331</v>
      </c>
      <c r="D913" s="12" t="s">
        <v>1809</v>
      </c>
      <c r="E913" s="28" t="s">
        <v>62</v>
      </c>
      <c r="F913" s="329" t="s">
        <v>1985</v>
      </c>
      <c r="G913" s="36" t="s">
        <v>1986</v>
      </c>
      <c r="H913" s="36">
        <v>330</v>
      </c>
      <c r="I913" s="36"/>
      <c r="J913" s="36">
        <v>289900</v>
      </c>
      <c r="K913" s="412">
        <v>0</v>
      </c>
      <c r="L913" s="2"/>
      <c r="M913" s="1">
        <v>2</v>
      </c>
      <c r="N913" s="15">
        <f>A914</f>
        <v>44929</v>
      </c>
      <c r="O913" s="15" t="str">
        <f>IF(A916="","",A916)</f>
        <v>Deluxe</v>
      </c>
      <c r="P913" s="37" t="str">
        <f>A913</f>
        <v>Tue</v>
      </c>
      <c r="U913" s="38"/>
    </row>
    <row r="914" spans="1:21" ht="14.25" customHeight="1">
      <c r="A914" s="332">
        <v>44929</v>
      </c>
      <c r="B914" s="268"/>
      <c r="C914" s="42"/>
      <c r="D914" s="29" t="s">
        <v>2114</v>
      </c>
      <c r="E914" s="28" t="s">
        <v>1984</v>
      </c>
      <c r="F914" s="329" t="s">
        <v>1194</v>
      </c>
      <c r="G914" s="342"/>
      <c r="H914" s="342"/>
      <c r="I914" s="36"/>
      <c r="J914" s="36"/>
      <c r="K914" s="412"/>
      <c r="L914" s="2"/>
      <c r="M914" s="1">
        <v>3</v>
      </c>
      <c r="N914" s="15">
        <f>A914</f>
        <v>44929</v>
      </c>
      <c r="O914" s="15" t="str">
        <f>IF(A916="","",A916)</f>
        <v>Deluxe</v>
      </c>
      <c r="P914" s="37" t="str">
        <f>A913</f>
        <v>Tue</v>
      </c>
      <c r="U914" s="38"/>
    </row>
    <row r="915" spans="1:21" ht="14.25" customHeight="1">
      <c r="A915" s="333">
        <v>172</v>
      </c>
      <c r="B915" s="268"/>
      <c r="C915" s="42"/>
      <c r="D915" s="29" t="s">
        <v>846</v>
      </c>
      <c r="E915" s="28"/>
      <c r="F915" s="28" t="s">
        <v>2115</v>
      </c>
      <c r="G915" s="342"/>
      <c r="H915" s="342"/>
      <c r="I915" s="36"/>
      <c r="J915" s="36"/>
      <c r="K915" s="412"/>
      <c r="L915" s="2"/>
      <c r="M915" s="1">
        <v>4</v>
      </c>
      <c r="N915" s="15">
        <f>A914</f>
        <v>44929</v>
      </c>
      <c r="O915" s="15" t="str">
        <f>IF(A916="","",A916)</f>
        <v>Deluxe</v>
      </c>
      <c r="P915" s="37" t="str">
        <f>A913</f>
        <v>Tue</v>
      </c>
      <c r="U915" s="38"/>
    </row>
    <row r="916" spans="1:21" ht="14.25" customHeight="1">
      <c r="A916" s="334" t="s">
        <v>847</v>
      </c>
      <c r="B916" s="268"/>
      <c r="C916" s="43"/>
      <c r="D916" s="29" t="s">
        <v>846</v>
      </c>
      <c r="E916" s="28"/>
      <c r="F916" s="370" t="s">
        <v>1340</v>
      </c>
      <c r="G916" s="342"/>
      <c r="H916" s="342"/>
      <c r="I916" s="36"/>
      <c r="J916" s="36"/>
      <c r="K916" s="412"/>
      <c r="L916" s="2"/>
      <c r="M916" s="1">
        <v>5</v>
      </c>
      <c r="N916" s="15">
        <f>A914</f>
        <v>44929</v>
      </c>
      <c r="O916" s="15" t="str">
        <f>IF(A916="","",A916)</f>
        <v>Deluxe</v>
      </c>
      <c r="P916" s="37" t="str">
        <f>A913</f>
        <v>Tue</v>
      </c>
      <c r="U916" s="38"/>
    </row>
    <row r="917" spans="1:21" ht="14.25" customHeight="1">
      <c r="A917" s="335" t="s">
        <v>1707</v>
      </c>
      <c r="B917" s="268"/>
      <c r="C917" s="42"/>
      <c r="D917" s="40"/>
      <c r="E917" s="39"/>
      <c r="F917" s="41"/>
      <c r="G917" s="342"/>
      <c r="H917" s="342"/>
      <c r="I917" s="36"/>
      <c r="J917" s="36"/>
      <c r="K917" s="412"/>
      <c r="L917" s="2"/>
      <c r="M917" s="1">
        <v>6</v>
      </c>
      <c r="N917" s="15">
        <f>A914</f>
        <v>44929</v>
      </c>
      <c r="O917" s="15" t="str">
        <f>IF(A916="","",A916)</f>
        <v>Deluxe</v>
      </c>
      <c r="P917" s="37" t="str">
        <f>A913</f>
        <v>Tue</v>
      </c>
      <c r="U917" s="38"/>
    </row>
    <row r="918" spans="1:21" ht="14.25" customHeight="1">
      <c r="A918" s="335" t="s">
        <v>1990</v>
      </c>
      <c r="B918" s="268"/>
      <c r="C918" s="42"/>
      <c r="D918" s="29" t="s">
        <v>849</v>
      </c>
      <c r="E918" s="28"/>
      <c r="F918" s="39"/>
      <c r="G918" s="36"/>
      <c r="H918" s="36"/>
      <c r="I918" s="36"/>
      <c r="J918" s="36"/>
      <c r="K918" s="412"/>
      <c r="L918" s="2"/>
      <c r="M918" s="1">
        <v>7</v>
      </c>
      <c r="N918" s="15">
        <f>A914</f>
        <v>44929</v>
      </c>
      <c r="O918" s="15" t="str">
        <f>IF(A916="","",A916)</f>
        <v>Deluxe</v>
      </c>
      <c r="P918" s="37" t="str">
        <f>A913</f>
        <v>Tue</v>
      </c>
      <c r="U918" s="38"/>
    </row>
    <row r="919" spans="1:21" ht="14.25" customHeight="1">
      <c r="A919" s="335" t="s">
        <v>1029</v>
      </c>
      <c r="B919" s="268"/>
      <c r="C919" s="42"/>
      <c r="D919" s="29"/>
      <c r="E919" s="28"/>
      <c r="F919" s="39"/>
      <c r="G919" s="36"/>
      <c r="H919" s="36"/>
      <c r="I919" s="36"/>
      <c r="J919" s="36"/>
      <c r="K919" s="412"/>
      <c r="L919" s="2"/>
      <c r="M919" s="1">
        <v>8</v>
      </c>
      <c r="N919" s="15">
        <f>A914</f>
        <v>44929</v>
      </c>
      <c r="O919" s="15" t="str">
        <f>IF(A916="","",A916)</f>
        <v>Deluxe</v>
      </c>
      <c r="P919" s="37" t="str">
        <f>A913</f>
        <v>Tue</v>
      </c>
      <c r="U919" s="38"/>
    </row>
    <row r="920" spans="1:21" ht="14.25" customHeight="1">
      <c r="A920" s="337"/>
      <c r="B920" s="268"/>
      <c r="C920" s="42"/>
      <c r="D920" s="29"/>
      <c r="E920" s="28"/>
      <c r="F920" s="39"/>
      <c r="G920" s="36"/>
      <c r="H920" s="36"/>
      <c r="I920" s="36"/>
      <c r="J920" s="36"/>
      <c r="K920" s="412"/>
      <c r="L920" s="2"/>
      <c r="M920" s="1">
        <v>9</v>
      </c>
      <c r="N920" s="15">
        <f>A914</f>
        <v>44929</v>
      </c>
      <c r="O920" s="15" t="str">
        <f>IF(A916="","",A916)</f>
        <v>Deluxe</v>
      </c>
      <c r="P920" s="37" t="str">
        <f>A913</f>
        <v>Tue</v>
      </c>
      <c r="U920" s="38"/>
    </row>
    <row r="921" spans="1:21" ht="14.25" customHeight="1" thickBot="1">
      <c r="A921" s="336" t="s">
        <v>1988</v>
      </c>
      <c r="B921" s="277"/>
      <c r="C921" s="284" t="s">
        <v>1981</v>
      </c>
      <c r="D921" s="259"/>
      <c r="E921" s="260"/>
      <c r="F921" s="46"/>
      <c r="G921" s="261"/>
      <c r="H921" s="261"/>
      <c r="I921" s="261"/>
      <c r="J921" s="261"/>
      <c r="K921" s="413"/>
      <c r="L921" s="3"/>
      <c r="M921" s="1">
        <v>10</v>
      </c>
      <c r="N921" s="15">
        <f>A914</f>
        <v>44929</v>
      </c>
      <c r="O921" s="15" t="str">
        <f>IF(A916="","",A916)</f>
        <v>Deluxe</v>
      </c>
      <c r="P921" s="37" t="str">
        <f>A913</f>
        <v>Tue</v>
      </c>
      <c r="U921" s="38"/>
    </row>
    <row r="922" spans="1:21" s="239" customFormat="1" ht="14.25" customHeight="1">
      <c r="A922" s="330"/>
      <c r="B922" s="234"/>
      <c r="C922" s="262"/>
      <c r="D922" s="232"/>
      <c r="E922" s="41"/>
      <c r="F922" s="41"/>
      <c r="G922" s="263"/>
      <c r="H922" s="263"/>
      <c r="I922" s="263"/>
      <c r="J922" s="263"/>
      <c r="K922" s="411"/>
      <c r="L922" s="235"/>
      <c r="M922" s="236"/>
      <c r="N922" s="237"/>
      <c r="O922" s="237"/>
      <c r="P922" s="238"/>
      <c r="U922" s="240"/>
    </row>
    <row r="923" spans="1:21" ht="14.25" customHeight="1">
      <c r="A923" s="331" t="s">
        <v>943</v>
      </c>
      <c r="B923" s="268">
        <v>2</v>
      </c>
      <c r="C923" s="42">
        <v>0.375</v>
      </c>
      <c r="D923" s="12" t="s">
        <v>1000</v>
      </c>
      <c r="E923" s="28" t="s">
        <v>82</v>
      </c>
      <c r="F923" s="329" t="s">
        <v>970</v>
      </c>
      <c r="G923" s="36" t="s">
        <v>1001</v>
      </c>
      <c r="H923" s="36" t="s">
        <v>1002</v>
      </c>
      <c r="I923" s="36"/>
      <c r="J923" s="36">
        <v>484</v>
      </c>
      <c r="K923" s="412">
        <v>0</v>
      </c>
      <c r="L923" s="2"/>
      <c r="M923" s="1">
        <v>2</v>
      </c>
      <c r="N923" s="15">
        <f>A924</f>
        <v>44930</v>
      </c>
      <c r="O923" s="15" t="str">
        <f>IF(A926="","",A926)</f>
        <v>Private Half Day</v>
      </c>
      <c r="P923" s="37" t="str">
        <f>A923</f>
        <v>Wed</v>
      </c>
      <c r="U923" s="38"/>
    </row>
    <row r="924" spans="1:21" ht="14.25" customHeight="1">
      <c r="A924" s="332">
        <v>44930</v>
      </c>
      <c r="B924" s="268"/>
      <c r="C924" s="42"/>
      <c r="D924" s="29" t="s">
        <v>969</v>
      </c>
      <c r="E924" s="28"/>
      <c r="F924" s="41"/>
      <c r="G924" s="36"/>
      <c r="H924" s="36"/>
      <c r="I924" s="36"/>
      <c r="J924" s="36"/>
      <c r="K924" s="412"/>
      <c r="L924" s="2"/>
      <c r="M924" s="1">
        <v>3</v>
      </c>
      <c r="N924" s="15">
        <f>A924</f>
        <v>44930</v>
      </c>
      <c r="O924" s="15" t="str">
        <f>IF(A926="","",A926)</f>
        <v>Private Half Day</v>
      </c>
      <c r="P924" s="37" t="str">
        <f>A923</f>
        <v>Wed</v>
      </c>
      <c r="U924" s="38"/>
    </row>
    <row r="925" spans="1:21" ht="14.25" customHeight="1">
      <c r="A925" s="333">
        <v>173</v>
      </c>
      <c r="B925" s="268"/>
      <c r="C925" s="42"/>
      <c r="D925" s="29"/>
      <c r="E925" s="28"/>
      <c r="F925" s="28"/>
      <c r="G925" s="36"/>
      <c r="H925" s="342"/>
      <c r="I925" s="36"/>
      <c r="J925" s="36"/>
      <c r="K925" s="412"/>
      <c r="L925" s="2"/>
      <c r="M925" s="1">
        <v>4</v>
      </c>
      <c r="N925" s="15">
        <f>A924</f>
        <v>44930</v>
      </c>
      <c r="O925" s="15" t="str">
        <f>IF(A926="","",A926)</f>
        <v>Private Half Day</v>
      </c>
      <c r="P925" s="37" t="str">
        <f>A923</f>
        <v>Wed</v>
      </c>
      <c r="U925" s="38"/>
    </row>
    <row r="926" spans="1:21" ht="14.25" customHeight="1">
      <c r="A926" s="334" t="s">
        <v>967</v>
      </c>
      <c r="B926" s="268"/>
      <c r="C926" s="43"/>
      <c r="D926" s="40"/>
      <c r="E926" s="39"/>
      <c r="F926" s="39" t="s">
        <v>2031</v>
      </c>
      <c r="G926" s="342"/>
      <c r="H926" s="342"/>
      <c r="I926" s="36"/>
      <c r="J926" s="36"/>
      <c r="K926" s="412"/>
      <c r="L926" s="2"/>
      <c r="M926" s="1">
        <v>5</v>
      </c>
      <c r="N926" s="15">
        <f>A924</f>
        <v>44930</v>
      </c>
      <c r="O926" s="15" t="str">
        <f>IF(A926="","",A926)</f>
        <v>Private Half Day</v>
      </c>
      <c r="P926" s="37" t="str">
        <f>A923</f>
        <v>Wed</v>
      </c>
      <c r="U926" s="38"/>
    </row>
    <row r="927" spans="1:21" ht="14.25" customHeight="1">
      <c r="A927" s="335" t="s">
        <v>1302</v>
      </c>
      <c r="B927" s="268"/>
      <c r="C927" s="42"/>
      <c r="D927" s="29"/>
      <c r="E927" s="28"/>
      <c r="F927" s="39" t="s">
        <v>2029</v>
      </c>
      <c r="G927" s="36"/>
      <c r="H927" s="36"/>
      <c r="I927" s="36"/>
      <c r="J927" s="36"/>
      <c r="K927" s="412"/>
      <c r="L927" s="2"/>
      <c r="M927" s="1">
        <v>6</v>
      </c>
      <c r="N927" s="15">
        <f>A924</f>
        <v>44930</v>
      </c>
      <c r="O927" s="15" t="str">
        <f>IF(A926="","",A926)</f>
        <v>Private Half Day</v>
      </c>
      <c r="P927" s="37" t="str">
        <f>A923</f>
        <v>Wed</v>
      </c>
      <c r="U927" s="38"/>
    </row>
    <row r="928" spans="1:21" ht="14.25" customHeight="1">
      <c r="A928" s="335" t="s">
        <v>1276</v>
      </c>
      <c r="B928" s="268"/>
      <c r="C928" s="42"/>
      <c r="D928" s="29" t="s">
        <v>968</v>
      </c>
      <c r="E928" s="28"/>
      <c r="F928" s="39" t="s">
        <v>2030</v>
      </c>
      <c r="G928" s="36"/>
      <c r="H928" s="36"/>
      <c r="I928" s="36"/>
      <c r="J928" s="36"/>
      <c r="K928" s="412"/>
      <c r="L928" s="2"/>
      <c r="M928" s="1">
        <v>7</v>
      </c>
      <c r="N928" s="15">
        <f>A924</f>
        <v>44930</v>
      </c>
      <c r="O928" s="15" t="str">
        <f>IF(A926="","",A926)</f>
        <v>Private Half Day</v>
      </c>
      <c r="P928" s="37" t="str">
        <f>A923</f>
        <v>Wed</v>
      </c>
      <c r="U928" s="38"/>
    </row>
    <row r="929" spans="1:21" ht="14.25" customHeight="1">
      <c r="A929" s="335" t="s">
        <v>2005</v>
      </c>
      <c r="B929" s="268"/>
      <c r="C929" s="42"/>
      <c r="D929" s="328" t="s">
        <v>1007</v>
      </c>
      <c r="E929" s="28"/>
      <c r="F929" s="39"/>
      <c r="G929" s="36"/>
      <c r="H929" s="36"/>
      <c r="I929" s="36"/>
      <c r="J929" s="36"/>
      <c r="K929" s="412"/>
      <c r="L929" s="2"/>
      <c r="M929" s="1">
        <v>8</v>
      </c>
      <c r="N929" s="15">
        <f>A924</f>
        <v>44930</v>
      </c>
      <c r="O929" s="15" t="str">
        <f>IF(A926="","",A926)</f>
        <v>Private Half Day</v>
      </c>
      <c r="P929" s="37" t="str">
        <f>A923</f>
        <v>Wed</v>
      </c>
      <c r="U929" s="38"/>
    </row>
    <row r="930" spans="1:21" ht="14.25" customHeight="1">
      <c r="A930" s="337"/>
      <c r="B930" s="268"/>
      <c r="C930" s="42"/>
      <c r="D930" s="29"/>
      <c r="E930" s="28"/>
      <c r="F930" s="39"/>
      <c r="G930" s="36"/>
      <c r="H930" s="36"/>
      <c r="I930" s="36"/>
      <c r="J930" s="36"/>
      <c r="K930" s="412"/>
      <c r="L930" s="2"/>
      <c r="M930" s="1">
        <v>9</v>
      </c>
      <c r="N930" s="15">
        <f>A924</f>
        <v>44930</v>
      </c>
      <c r="O930" s="15" t="str">
        <f>IF(A926="","",A926)</f>
        <v>Private Half Day</v>
      </c>
      <c r="P930" s="37" t="str">
        <f>A923</f>
        <v>Wed</v>
      </c>
      <c r="U930" s="38"/>
    </row>
    <row r="931" spans="1:21" ht="14.25" customHeight="1" thickBot="1">
      <c r="A931" s="336" t="s">
        <v>1995</v>
      </c>
      <c r="B931" s="277"/>
      <c r="C931" s="284" t="s">
        <v>1983</v>
      </c>
      <c r="D931" s="259"/>
      <c r="E931" s="260"/>
      <c r="F931" s="46"/>
      <c r="G931" s="261"/>
      <c r="H931" s="261"/>
      <c r="I931" s="261"/>
      <c r="J931" s="261"/>
      <c r="K931" s="413"/>
      <c r="L931" s="3"/>
      <c r="M931" s="1">
        <v>10</v>
      </c>
      <c r="N931" s="15">
        <f>A924</f>
        <v>44930</v>
      </c>
      <c r="O931" s="15" t="str">
        <f>IF(A926="","",A926)</f>
        <v>Private Half Day</v>
      </c>
      <c r="P931" s="37" t="str">
        <f>A923</f>
        <v>Wed</v>
      </c>
      <c r="U931" s="38"/>
    </row>
    <row r="932" spans="1:21" s="239" customFormat="1" ht="14.25" customHeight="1">
      <c r="A932" s="330"/>
      <c r="B932" s="234"/>
      <c r="C932" s="262"/>
      <c r="D932" s="328"/>
      <c r="E932" s="41"/>
      <c r="F932" s="41"/>
      <c r="G932" s="263"/>
      <c r="H932" s="263"/>
      <c r="I932" s="263"/>
      <c r="J932" s="263"/>
      <c r="K932" s="411"/>
      <c r="L932" s="235"/>
      <c r="M932" s="236"/>
      <c r="N932" s="237"/>
      <c r="O932" s="237"/>
      <c r="P932" s="238"/>
      <c r="U932" s="240"/>
    </row>
    <row r="933" spans="1:21" ht="14.25" customHeight="1">
      <c r="A933" s="331" t="s">
        <v>944</v>
      </c>
      <c r="B933" s="268"/>
      <c r="C933" s="42"/>
      <c r="D933" s="232"/>
      <c r="E933" s="28"/>
      <c r="F933" s="28"/>
      <c r="G933" s="36"/>
      <c r="H933" s="36"/>
      <c r="I933" s="36"/>
      <c r="J933" s="36"/>
      <c r="K933" s="412"/>
      <c r="L933" s="2"/>
      <c r="M933" s="1">
        <v>2</v>
      </c>
      <c r="N933" s="15">
        <f>A934</f>
        <v>44931</v>
      </c>
      <c r="O933" s="15" t="str">
        <f>IF(A936="","",A936)</f>
        <v/>
      </c>
      <c r="P933" s="37" t="str">
        <f>A933</f>
        <v>Thu</v>
      </c>
      <c r="U933" s="38"/>
    </row>
    <row r="934" spans="1:21" ht="14.25" customHeight="1">
      <c r="A934" s="332">
        <v>44931</v>
      </c>
      <c r="B934" s="268"/>
      <c r="C934" s="42"/>
      <c r="D934" s="29"/>
      <c r="E934" s="39"/>
      <c r="F934" s="28"/>
      <c r="G934" s="36"/>
      <c r="H934" s="36"/>
      <c r="I934" s="36"/>
      <c r="J934" s="36"/>
      <c r="K934" s="412"/>
      <c r="L934" s="2"/>
      <c r="M934" s="1">
        <v>3</v>
      </c>
      <c r="N934" s="15">
        <f>A934</f>
        <v>44931</v>
      </c>
      <c r="O934" s="15" t="str">
        <f>IF(A936="","",A936)</f>
        <v/>
      </c>
      <c r="P934" s="37" t="str">
        <f>A933</f>
        <v>Thu</v>
      </c>
      <c r="U934" s="38"/>
    </row>
    <row r="935" spans="1:21" ht="14.25" customHeight="1">
      <c r="A935" s="333">
        <v>174</v>
      </c>
      <c r="B935" s="268"/>
      <c r="C935" s="42"/>
      <c r="D935" s="328" t="s">
        <v>2020</v>
      </c>
      <c r="E935" s="448"/>
      <c r="F935" s="28"/>
      <c r="G935" s="36"/>
      <c r="H935" s="342"/>
      <c r="I935" s="36"/>
      <c r="J935" s="36"/>
      <c r="K935" s="412"/>
      <c r="L935" s="2"/>
      <c r="M935" s="1">
        <v>4</v>
      </c>
      <c r="N935" s="15">
        <f>A934</f>
        <v>44931</v>
      </c>
      <c r="O935" s="15" t="str">
        <f>IF(A936="","",A936)</f>
        <v/>
      </c>
      <c r="P935" s="37" t="str">
        <f>A933</f>
        <v>Thu</v>
      </c>
      <c r="U935" s="38"/>
    </row>
    <row r="936" spans="1:21" ht="14.25" customHeight="1">
      <c r="A936" s="334"/>
      <c r="B936" s="268"/>
      <c r="C936" s="43"/>
      <c r="D936" s="449"/>
      <c r="E936" s="450"/>
      <c r="F936" s="39"/>
      <c r="G936" s="342"/>
      <c r="H936" s="342"/>
      <c r="I936" s="36"/>
      <c r="J936" s="36"/>
      <c r="K936" s="412"/>
      <c r="L936" s="2"/>
      <c r="M936" s="1">
        <v>5</v>
      </c>
      <c r="N936" s="15">
        <f>A934</f>
        <v>44931</v>
      </c>
      <c r="O936" s="15" t="str">
        <f>IF(A936="","",A936)</f>
        <v/>
      </c>
      <c r="P936" s="37" t="str">
        <f>A933</f>
        <v>Thu</v>
      </c>
      <c r="U936" s="38"/>
    </row>
    <row r="937" spans="1:21" ht="14.25" customHeight="1">
      <c r="A937" s="363"/>
      <c r="B937" s="268"/>
      <c r="C937" s="42"/>
      <c r="D937" s="447"/>
      <c r="E937" s="450"/>
      <c r="F937" s="39"/>
      <c r="G937" s="36"/>
      <c r="H937" s="36"/>
      <c r="I937" s="36"/>
      <c r="J937" s="36"/>
      <c r="K937" s="412"/>
      <c r="L937" s="2"/>
      <c r="M937" s="1">
        <v>6</v>
      </c>
      <c r="N937" s="15">
        <f>A934</f>
        <v>44931</v>
      </c>
      <c r="O937" s="15" t="str">
        <f>IF(A936="","",A936)</f>
        <v/>
      </c>
      <c r="P937" s="37" t="str">
        <f>A933</f>
        <v>Thu</v>
      </c>
      <c r="U937" s="38"/>
    </row>
    <row r="938" spans="1:21" ht="14.25" customHeight="1">
      <c r="A938" s="363"/>
      <c r="B938" s="268"/>
      <c r="C938" s="42"/>
      <c r="D938" s="447"/>
      <c r="E938" s="446"/>
      <c r="F938" s="39"/>
      <c r="G938" s="36"/>
      <c r="H938" s="36"/>
      <c r="I938" s="36"/>
      <c r="J938" s="36"/>
      <c r="K938" s="412"/>
      <c r="L938" s="2"/>
      <c r="M938" s="1">
        <v>7</v>
      </c>
      <c r="N938" s="15">
        <f>A934</f>
        <v>44931</v>
      </c>
      <c r="O938" s="15" t="str">
        <f>IF(A936="","",A936)</f>
        <v/>
      </c>
      <c r="P938" s="37" t="str">
        <f>A933</f>
        <v>Thu</v>
      </c>
      <c r="U938" s="38"/>
    </row>
    <row r="939" spans="1:21" ht="14.25" customHeight="1">
      <c r="A939" s="363"/>
      <c r="B939" s="268"/>
      <c r="C939" s="42"/>
      <c r="D939" s="232"/>
      <c r="E939" s="28"/>
      <c r="F939" s="39"/>
      <c r="G939" s="36"/>
      <c r="H939" s="36"/>
      <c r="I939" s="36"/>
      <c r="J939" s="36"/>
      <c r="K939" s="412"/>
      <c r="L939" s="2"/>
      <c r="M939" s="1">
        <v>8</v>
      </c>
      <c r="N939" s="15">
        <f>A934</f>
        <v>44931</v>
      </c>
      <c r="O939" s="15" t="str">
        <f>IF(A936="","",A936)</f>
        <v/>
      </c>
      <c r="P939" s="37" t="str">
        <f>A933</f>
        <v>Thu</v>
      </c>
      <c r="U939" s="38"/>
    </row>
    <row r="940" spans="1:21" ht="14.25" customHeight="1">
      <c r="A940" s="363"/>
      <c r="B940" s="268"/>
      <c r="C940" s="42"/>
      <c r="D940" s="232"/>
      <c r="E940" s="28"/>
      <c r="F940" s="39"/>
      <c r="G940" s="36"/>
      <c r="H940" s="36"/>
      <c r="I940" s="36"/>
      <c r="J940" s="36"/>
      <c r="K940" s="412"/>
      <c r="L940" s="2"/>
      <c r="M940" s="1">
        <v>9</v>
      </c>
      <c r="N940" s="15">
        <f>A934</f>
        <v>44931</v>
      </c>
      <c r="O940" s="15" t="str">
        <f>IF(A936="","",A936)</f>
        <v/>
      </c>
      <c r="P940" s="37" t="str">
        <f>A933</f>
        <v>Thu</v>
      </c>
      <c r="U940" s="38"/>
    </row>
    <row r="941" spans="1:21" ht="14.25" customHeight="1" thickBot="1">
      <c r="A941" s="451"/>
      <c r="B941" s="277"/>
      <c r="C941" s="284" t="s">
        <v>2010</v>
      </c>
      <c r="D941" s="259"/>
      <c r="E941" s="260"/>
      <c r="F941" s="46"/>
      <c r="G941" s="261"/>
      <c r="H941" s="261"/>
      <c r="I941" s="261"/>
      <c r="J941" s="261"/>
      <c r="K941" s="413"/>
      <c r="L941" s="3"/>
      <c r="M941" s="1">
        <v>10</v>
      </c>
      <c r="N941" s="15">
        <f>A934</f>
        <v>44931</v>
      </c>
      <c r="O941" s="15" t="str">
        <f>IF(A936="","",A936)</f>
        <v/>
      </c>
      <c r="P941" s="37" t="str">
        <f>A933</f>
        <v>Thu</v>
      </c>
      <c r="U941" s="38"/>
    </row>
    <row r="942" spans="1:21" s="239" customFormat="1" ht="14.25" customHeight="1">
      <c r="A942" s="330"/>
      <c r="B942" s="234"/>
      <c r="C942" s="262"/>
      <c r="D942" s="232"/>
      <c r="E942" s="41"/>
      <c r="F942" s="41"/>
      <c r="G942" s="263"/>
      <c r="H942" s="263"/>
      <c r="I942" s="263"/>
      <c r="J942" s="263"/>
      <c r="K942" s="411"/>
      <c r="L942" s="235"/>
      <c r="M942" s="236"/>
      <c r="N942" s="237"/>
      <c r="O942" s="237"/>
      <c r="P942" s="238"/>
      <c r="U942" s="240"/>
    </row>
    <row r="943" spans="1:21" ht="14.25" customHeight="1">
      <c r="A943" s="331" t="s">
        <v>945</v>
      </c>
      <c r="B943" s="268">
        <v>2</v>
      </c>
      <c r="C943" s="42">
        <v>0.36458333333333331</v>
      </c>
      <c r="D943" s="12" t="s">
        <v>850</v>
      </c>
      <c r="E943" s="28" t="s">
        <v>88</v>
      </c>
      <c r="F943" s="28" t="s">
        <v>851</v>
      </c>
      <c r="G943" s="36">
        <v>940</v>
      </c>
      <c r="H943" s="36">
        <v>940</v>
      </c>
      <c r="I943" s="36"/>
      <c r="J943" s="36"/>
      <c r="K943" s="412">
        <v>0</v>
      </c>
      <c r="L943" s="2"/>
      <c r="M943" s="1">
        <v>2</v>
      </c>
      <c r="N943" s="15">
        <f>A944</f>
        <v>44932</v>
      </c>
      <c r="O943" s="15" t="str">
        <f>IF(A946="","",A946)</f>
        <v>Deluxe</v>
      </c>
      <c r="P943" s="37" t="str">
        <f>A943</f>
        <v>Fri</v>
      </c>
      <c r="U943" s="38"/>
    </row>
    <row r="944" spans="1:21" ht="14.25" customHeight="1">
      <c r="A944" s="332">
        <v>44932</v>
      </c>
      <c r="B944" s="268"/>
      <c r="C944" s="42"/>
      <c r="D944" s="29" t="s">
        <v>2006</v>
      </c>
      <c r="E944" s="39"/>
      <c r="F944" s="329" t="s">
        <v>953</v>
      </c>
      <c r="G944" s="342"/>
      <c r="H944" s="342"/>
      <c r="I944" s="36"/>
      <c r="J944" s="36"/>
      <c r="K944" s="412"/>
      <c r="L944" s="2"/>
      <c r="M944" s="1">
        <v>3</v>
      </c>
      <c r="N944" s="15">
        <f>A944</f>
        <v>44932</v>
      </c>
      <c r="O944" s="15" t="str">
        <f>IF(A946="","",A946)</f>
        <v>Deluxe</v>
      </c>
      <c r="P944" s="37" t="str">
        <f>A943</f>
        <v>Fri</v>
      </c>
      <c r="U944" s="38"/>
    </row>
    <row r="945" spans="1:21" ht="14.25" customHeight="1">
      <c r="A945" s="333">
        <v>175</v>
      </c>
      <c r="B945" s="268"/>
      <c r="C945" s="42"/>
      <c r="D945" s="29"/>
      <c r="E945" s="28"/>
      <c r="F945" s="28"/>
      <c r="G945" s="36"/>
      <c r="H945" s="342"/>
      <c r="I945" s="36"/>
      <c r="J945" s="36"/>
      <c r="K945" s="412"/>
      <c r="L945" s="2"/>
      <c r="M945" s="1">
        <v>4</v>
      </c>
      <c r="N945" s="15">
        <f>A944</f>
        <v>44932</v>
      </c>
      <c r="O945" s="15" t="str">
        <f>IF(A946="","",A946)</f>
        <v>Deluxe</v>
      </c>
      <c r="P945" s="37" t="str">
        <f>A943</f>
        <v>Fri</v>
      </c>
      <c r="U945" s="38"/>
    </row>
    <row r="946" spans="1:21" ht="14.25" customHeight="1">
      <c r="A946" s="334" t="s">
        <v>847</v>
      </c>
      <c r="B946" s="268"/>
      <c r="C946" s="43"/>
      <c r="D946" s="40"/>
      <c r="E946" s="39"/>
      <c r="F946" s="39"/>
      <c r="G946" s="342"/>
      <c r="H946" s="342"/>
      <c r="I946" s="36"/>
      <c r="J946" s="36"/>
      <c r="K946" s="412"/>
      <c r="L946" s="2"/>
      <c r="M946" s="1">
        <v>5</v>
      </c>
      <c r="N946" s="15">
        <f>A944</f>
        <v>44932</v>
      </c>
      <c r="O946" s="15" t="str">
        <f>IF(A946="","",A946)</f>
        <v>Deluxe</v>
      </c>
      <c r="P946" s="37" t="str">
        <f>A943</f>
        <v>Fri</v>
      </c>
      <c r="U946" s="38"/>
    </row>
    <row r="947" spans="1:21" ht="14.25" customHeight="1">
      <c r="A947" s="335" t="s">
        <v>2033</v>
      </c>
      <c r="B947" s="268"/>
      <c r="C947" s="42"/>
      <c r="D947" s="29"/>
      <c r="E947" s="28"/>
      <c r="F947" s="39"/>
      <c r="G947" s="36"/>
      <c r="H947" s="36"/>
      <c r="I947" s="36"/>
      <c r="J947" s="36"/>
      <c r="K947" s="412"/>
      <c r="L947" s="2"/>
      <c r="M947" s="1">
        <v>6</v>
      </c>
      <c r="N947" s="15">
        <f>A944</f>
        <v>44932</v>
      </c>
      <c r="O947" s="15" t="str">
        <f>IF(A946="","",A946)</f>
        <v>Deluxe</v>
      </c>
      <c r="P947" s="37" t="str">
        <f>A943</f>
        <v>Fri</v>
      </c>
      <c r="U947" s="38"/>
    </row>
    <row r="948" spans="1:21" ht="14.25" customHeight="1">
      <c r="A948" s="335" t="s">
        <v>2034</v>
      </c>
      <c r="B948" s="268"/>
      <c r="C948" s="42"/>
      <c r="D948" s="29" t="s">
        <v>849</v>
      </c>
      <c r="E948" s="28"/>
      <c r="F948" s="39"/>
      <c r="G948" s="36"/>
      <c r="H948" s="36"/>
      <c r="I948" s="36"/>
      <c r="J948" s="36"/>
      <c r="K948" s="412"/>
      <c r="L948" s="2"/>
      <c r="M948" s="1">
        <v>7</v>
      </c>
      <c r="N948" s="15">
        <f>A944</f>
        <v>44932</v>
      </c>
      <c r="O948" s="15" t="str">
        <f>IF(A946="","",A946)</f>
        <v>Deluxe</v>
      </c>
      <c r="P948" s="37" t="str">
        <f>A943</f>
        <v>Fri</v>
      </c>
      <c r="U948" s="38"/>
    </row>
    <row r="949" spans="1:21" ht="14.25" customHeight="1">
      <c r="A949" s="335" t="s">
        <v>1081</v>
      </c>
      <c r="B949" s="268"/>
      <c r="C949" s="42"/>
      <c r="D949" s="29"/>
      <c r="E949" s="28"/>
      <c r="F949" s="39"/>
      <c r="G949" s="36"/>
      <c r="H949" s="36"/>
      <c r="I949" s="36"/>
      <c r="J949" s="36"/>
      <c r="K949" s="412"/>
      <c r="L949" s="2"/>
      <c r="M949" s="1">
        <v>8</v>
      </c>
      <c r="N949" s="15">
        <f>A944</f>
        <v>44932</v>
      </c>
      <c r="O949" s="15" t="str">
        <f>IF(A946="","",A946)</f>
        <v>Deluxe</v>
      </c>
      <c r="P949" s="37" t="str">
        <f>A943</f>
        <v>Fri</v>
      </c>
      <c r="U949" s="38"/>
    </row>
    <row r="950" spans="1:21" ht="14.25" customHeight="1">
      <c r="A950" s="337"/>
      <c r="B950" s="268"/>
      <c r="C950" s="42"/>
      <c r="D950" s="29"/>
      <c r="E950" s="28"/>
      <c r="F950" s="39"/>
      <c r="G950" s="36"/>
      <c r="H950" s="36"/>
      <c r="I950" s="36"/>
      <c r="J950" s="36"/>
      <c r="K950" s="412"/>
      <c r="L950" s="2"/>
      <c r="M950" s="1">
        <v>9</v>
      </c>
      <c r="N950" s="15">
        <f>A944</f>
        <v>44932</v>
      </c>
      <c r="O950" s="15" t="str">
        <f>IF(A946="","",A946)</f>
        <v>Deluxe</v>
      </c>
      <c r="P950" s="37" t="str">
        <f>A943</f>
        <v>Fri</v>
      </c>
      <c r="U950" s="38"/>
    </row>
    <row r="951" spans="1:21" ht="14.25" customHeight="1" thickBot="1">
      <c r="A951" s="336" t="s">
        <v>2023</v>
      </c>
      <c r="B951" s="277"/>
      <c r="C951" s="284" t="s">
        <v>1999</v>
      </c>
      <c r="D951" s="259"/>
      <c r="E951" s="260"/>
      <c r="F951" s="46"/>
      <c r="G951" s="261"/>
      <c r="H951" s="261"/>
      <c r="I951" s="261"/>
      <c r="J951" s="261"/>
      <c r="K951" s="413"/>
      <c r="L951" s="3"/>
      <c r="M951" s="1">
        <v>10</v>
      </c>
      <c r="N951" s="15">
        <f>A944</f>
        <v>44932</v>
      </c>
      <c r="O951" s="15" t="str">
        <f>IF(A946="","",A946)</f>
        <v>Deluxe</v>
      </c>
      <c r="P951" s="37" t="str">
        <f>A943</f>
        <v>Fri</v>
      </c>
      <c r="U951" s="38"/>
    </row>
    <row r="952" spans="1:21" s="239" customFormat="1" ht="14.25" customHeight="1">
      <c r="A952" s="330"/>
      <c r="B952" s="234"/>
      <c r="C952" s="262"/>
      <c r="D952" s="232"/>
      <c r="E952" s="41"/>
      <c r="F952" s="41"/>
      <c r="G952" s="263"/>
      <c r="H952" s="263"/>
      <c r="I952" s="263"/>
      <c r="J952" s="263"/>
      <c r="K952" s="411"/>
      <c r="L952" s="235"/>
      <c r="M952" s="236"/>
      <c r="N952" s="237"/>
      <c r="O952" s="237"/>
      <c r="P952" s="238"/>
      <c r="U952" s="240"/>
    </row>
    <row r="953" spans="1:21" ht="14.25" customHeight="1">
      <c r="A953" s="331" t="s">
        <v>945</v>
      </c>
      <c r="B953" s="268">
        <v>4</v>
      </c>
      <c r="C953" s="42">
        <v>0.40972222222222227</v>
      </c>
      <c r="D953" s="12" t="s">
        <v>1000</v>
      </c>
      <c r="E953" s="28" t="s">
        <v>550</v>
      </c>
      <c r="F953" s="28" t="s">
        <v>971</v>
      </c>
      <c r="G953" s="36" t="s">
        <v>1001</v>
      </c>
      <c r="H953" s="36" t="s">
        <v>1002</v>
      </c>
      <c r="I953" s="36"/>
      <c r="J953" s="36">
        <v>484</v>
      </c>
      <c r="K953" s="412">
        <v>0</v>
      </c>
      <c r="L953" s="2"/>
      <c r="M953" s="1">
        <v>2</v>
      </c>
      <c r="N953" s="15">
        <f>A954</f>
        <v>44932</v>
      </c>
      <c r="O953" s="15" t="str">
        <f>IF(A956="","",A956)</f>
        <v>Uco</v>
      </c>
      <c r="P953" s="37" t="str">
        <f>A953</f>
        <v>Fri</v>
      </c>
      <c r="U953" s="38"/>
    </row>
    <row r="954" spans="1:21" ht="14.25" customHeight="1">
      <c r="A954" s="332">
        <v>44932</v>
      </c>
      <c r="B954" s="268"/>
      <c r="C954" s="42"/>
      <c r="D954" s="29" t="s">
        <v>969</v>
      </c>
      <c r="E954" s="28"/>
      <c r="F954" s="41"/>
      <c r="G954" s="342"/>
      <c r="H954" s="342"/>
      <c r="I954" s="36"/>
      <c r="J954" s="36"/>
      <c r="K954" s="412"/>
      <c r="L954" s="2"/>
      <c r="M954" s="1">
        <v>3</v>
      </c>
      <c r="N954" s="15">
        <f>A954</f>
        <v>44932</v>
      </c>
      <c r="O954" s="15" t="str">
        <f>IF(A956="","",A956)</f>
        <v>Uco</v>
      </c>
      <c r="P954" s="37" t="str">
        <f>A953</f>
        <v>Fri</v>
      </c>
      <c r="U954" s="38"/>
    </row>
    <row r="955" spans="1:21" ht="14.25" customHeight="1">
      <c r="A955" s="333">
        <v>176</v>
      </c>
      <c r="B955" s="268"/>
      <c r="C955" s="42">
        <v>0.34722222222222227</v>
      </c>
      <c r="D955" s="29" t="s">
        <v>2017</v>
      </c>
      <c r="E955" s="28" t="s">
        <v>2021</v>
      </c>
      <c r="F955" s="329" t="s">
        <v>2032</v>
      </c>
      <c r="G955" s="36">
        <v>390</v>
      </c>
      <c r="H955" s="36"/>
      <c r="I955" s="36">
        <v>390</v>
      </c>
      <c r="J955" s="36"/>
      <c r="K955" s="412">
        <v>0</v>
      </c>
      <c r="L955" s="2"/>
      <c r="M955" s="1">
        <v>4</v>
      </c>
      <c r="N955" s="15">
        <f>A954</f>
        <v>44932</v>
      </c>
      <c r="O955" s="15" t="str">
        <f>IF(A956="","",A956)</f>
        <v>Uco</v>
      </c>
      <c r="P955" s="37" t="str">
        <f>A953</f>
        <v>Fri</v>
      </c>
      <c r="U955" s="38"/>
    </row>
    <row r="956" spans="1:21" ht="14.25" customHeight="1">
      <c r="A956" s="334" t="s">
        <v>848</v>
      </c>
      <c r="B956" s="268"/>
      <c r="C956" s="43"/>
      <c r="D956" s="29" t="s">
        <v>846</v>
      </c>
      <c r="E956" s="28"/>
      <c r="F956" s="28"/>
      <c r="G956" s="36"/>
      <c r="H956" s="36"/>
      <c r="I956" s="36"/>
      <c r="J956" s="36"/>
      <c r="K956" s="412"/>
      <c r="L956" s="2"/>
      <c r="M956" s="1">
        <v>5</v>
      </c>
      <c r="N956" s="15">
        <f>A954</f>
        <v>44932</v>
      </c>
      <c r="O956" s="15" t="str">
        <f>IF(A956="","",A956)</f>
        <v>Uco</v>
      </c>
      <c r="P956" s="37" t="str">
        <f>A953</f>
        <v>Fri</v>
      </c>
      <c r="U956" s="38"/>
    </row>
    <row r="957" spans="1:21" ht="14.25" customHeight="1">
      <c r="A957" s="335" t="s">
        <v>2035</v>
      </c>
      <c r="B957" s="268"/>
      <c r="C957" s="42"/>
      <c r="D957" s="29"/>
      <c r="E957" s="28"/>
      <c r="F957" s="39"/>
      <c r="G957" s="36"/>
      <c r="H957" s="36"/>
      <c r="I957" s="36"/>
      <c r="J957" s="36"/>
      <c r="K957" s="412"/>
      <c r="L957" s="2"/>
      <c r="M957" s="1">
        <v>6</v>
      </c>
      <c r="N957" s="15">
        <f>A954</f>
        <v>44932</v>
      </c>
      <c r="O957" s="15" t="str">
        <f>IF(A956="","",A956)</f>
        <v>Uco</v>
      </c>
      <c r="P957" s="37" t="str">
        <f>A953</f>
        <v>Fri</v>
      </c>
      <c r="U957" s="38"/>
    </row>
    <row r="958" spans="1:21" ht="14.25" customHeight="1">
      <c r="A958" s="340" t="s">
        <v>1783</v>
      </c>
      <c r="B958" s="268"/>
      <c r="C958" s="42"/>
      <c r="D958" s="29"/>
      <c r="E958" s="28"/>
      <c r="F958" s="39"/>
      <c r="G958" s="36"/>
      <c r="H958" s="36"/>
      <c r="I958" s="36"/>
      <c r="J958" s="36"/>
      <c r="K958" s="412"/>
      <c r="L958" s="2"/>
      <c r="M958" s="1">
        <v>7</v>
      </c>
      <c r="N958" s="15">
        <f>A954</f>
        <v>44932</v>
      </c>
      <c r="O958" s="15" t="str">
        <f>IF(A956="","",A956)</f>
        <v>Uco</v>
      </c>
      <c r="P958" s="37" t="str">
        <f>A953</f>
        <v>Fri</v>
      </c>
      <c r="U958" s="38"/>
    </row>
    <row r="959" spans="1:21" ht="14.25" customHeight="1">
      <c r="A959" s="335" t="s">
        <v>2036</v>
      </c>
      <c r="B959" s="268"/>
      <c r="C959" s="42"/>
      <c r="D959" s="29"/>
      <c r="E959" s="28"/>
      <c r="F959" s="39"/>
      <c r="G959" s="36"/>
      <c r="H959" s="36"/>
      <c r="I959" s="36"/>
      <c r="J959" s="36"/>
      <c r="K959" s="412"/>
      <c r="L959" s="2"/>
      <c r="M959" s="1">
        <v>8</v>
      </c>
      <c r="N959" s="15">
        <f>A954</f>
        <v>44932</v>
      </c>
      <c r="O959" s="15" t="str">
        <f>IF(A956="","",A956)</f>
        <v>Uco</v>
      </c>
      <c r="P959" s="37" t="str">
        <f>A953</f>
        <v>Fri</v>
      </c>
      <c r="U959" s="38"/>
    </row>
    <row r="960" spans="1:21" ht="14.25" customHeight="1">
      <c r="A960" s="337"/>
      <c r="B960" s="268"/>
      <c r="C960" s="42"/>
      <c r="D960" s="29"/>
      <c r="E960" s="28"/>
      <c r="F960" s="39"/>
      <c r="G960" s="36"/>
      <c r="H960" s="36"/>
      <c r="I960" s="36"/>
      <c r="J960" s="36"/>
      <c r="K960" s="412"/>
      <c r="L960" s="2"/>
      <c r="M960" s="1">
        <v>9</v>
      </c>
      <c r="N960" s="15">
        <f>A954</f>
        <v>44932</v>
      </c>
      <c r="O960" s="15" t="str">
        <f>IF(A956="","",A956)</f>
        <v>Uco</v>
      </c>
      <c r="P960" s="37" t="str">
        <f>A953</f>
        <v>Fri</v>
      </c>
      <c r="U960" s="38"/>
    </row>
    <row r="961" spans="1:21" ht="14.25" customHeight="1" thickBot="1">
      <c r="A961" s="336" t="s">
        <v>2022</v>
      </c>
      <c r="B961" s="277"/>
      <c r="C961" s="284" t="s">
        <v>1999</v>
      </c>
      <c r="D961" s="259"/>
      <c r="E961" s="260"/>
      <c r="F961" s="46"/>
      <c r="G961" s="261"/>
      <c r="H961" s="261"/>
      <c r="I961" s="261"/>
      <c r="J961" s="261"/>
      <c r="K961" s="413"/>
      <c r="L961" s="3"/>
      <c r="M961" s="1">
        <v>10</v>
      </c>
      <c r="N961" s="15">
        <f>A954</f>
        <v>44932</v>
      </c>
      <c r="O961" s="15" t="str">
        <f>IF(A956="","",A956)</f>
        <v>Uco</v>
      </c>
      <c r="P961" s="37" t="str">
        <f>A953</f>
        <v>Fri</v>
      </c>
      <c r="U961" s="38"/>
    </row>
    <row r="962" spans="1:21" s="239" customFormat="1" ht="14.25" customHeight="1">
      <c r="A962" s="330"/>
      <c r="B962" s="234"/>
      <c r="C962" s="262"/>
      <c r="D962" s="328"/>
      <c r="E962" s="41"/>
      <c r="F962" s="41"/>
      <c r="G962" s="263"/>
      <c r="H962" s="263"/>
      <c r="I962" s="263"/>
      <c r="J962" s="263"/>
      <c r="K962" s="411"/>
      <c r="L962" s="235"/>
      <c r="M962" s="236"/>
      <c r="N962" s="237"/>
      <c r="O962" s="237"/>
      <c r="P962" s="238"/>
      <c r="U962" s="240"/>
    </row>
    <row r="963" spans="1:21" ht="14.25" customHeight="1">
      <c r="A963" s="331" t="s">
        <v>946</v>
      </c>
      <c r="B963" s="268">
        <v>2</v>
      </c>
      <c r="C963" s="42">
        <v>0.3611111111111111</v>
      </c>
      <c r="D963" s="12" t="s">
        <v>850</v>
      </c>
      <c r="E963" s="28" t="s">
        <v>88</v>
      </c>
      <c r="F963" s="28" t="s">
        <v>851</v>
      </c>
      <c r="G963" s="36">
        <v>940</v>
      </c>
      <c r="H963" s="36">
        <v>940</v>
      </c>
      <c r="I963" s="36"/>
      <c r="J963" s="36"/>
      <c r="K963" s="412">
        <v>0</v>
      </c>
      <c r="L963" s="2"/>
      <c r="M963" s="1">
        <v>2</v>
      </c>
      <c r="N963" s="15">
        <f>A964</f>
        <v>44933</v>
      </c>
      <c r="O963" s="15" t="str">
        <f>IF(A966="","",A966)</f>
        <v>Uco</v>
      </c>
      <c r="P963" s="37" t="str">
        <f>A963</f>
        <v>Sat</v>
      </c>
      <c r="U963" s="38"/>
    </row>
    <row r="964" spans="1:21" ht="14.25" customHeight="1">
      <c r="A964" s="332">
        <v>44933</v>
      </c>
      <c r="B964" s="268"/>
      <c r="C964" s="42"/>
      <c r="D964" s="29" t="s">
        <v>2006</v>
      </c>
      <c r="E964" s="39"/>
      <c r="F964" s="329" t="s">
        <v>953</v>
      </c>
      <c r="G964" s="342"/>
      <c r="H964" s="342"/>
      <c r="I964" s="36"/>
      <c r="J964" s="36"/>
      <c r="K964" s="412"/>
      <c r="L964" s="2"/>
      <c r="M964" s="1">
        <v>3</v>
      </c>
      <c r="N964" s="15">
        <f>A964</f>
        <v>44933</v>
      </c>
      <c r="O964" s="15" t="str">
        <f>IF(A966="","",A966)</f>
        <v>Uco</v>
      </c>
      <c r="P964" s="37" t="str">
        <f>A963</f>
        <v>Sat</v>
      </c>
      <c r="U964" s="38"/>
    </row>
    <row r="965" spans="1:21" ht="14.25" customHeight="1">
      <c r="A965" s="333">
        <v>177</v>
      </c>
      <c r="B965" s="268"/>
      <c r="C965" s="42"/>
      <c r="D965" s="29"/>
      <c r="E965" s="28"/>
      <c r="F965" s="28"/>
      <c r="G965" s="36"/>
      <c r="H965" s="342"/>
      <c r="I965" s="36"/>
      <c r="J965" s="36"/>
      <c r="K965" s="412"/>
      <c r="L965" s="2"/>
      <c r="M965" s="1">
        <v>4</v>
      </c>
      <c r="N965" s="15">
        <f>A964</f>
        <v>44933</v>
      </c>
      <c r="O965" s="15" t="str">
        <f>IF(A966="","",A966)</f>
        <v>Uco</v>
      </c>
      <c r="P965" s="37" t="str">
        <f>A963</f>
        <v>Sat</v>
      </c>
      <c r="U965" s="38"/>
    </row>
    <row r="966" spans="1:21" ht="14.25" customHeight="1">
      <c r="A966" s="334" t="s">
        <v>848</v>
      </c>
      <c r="B966" s="268"/>
      <c r="C966" s="43"/>
      <c r="D966" s="40"/>
      <c r="E966" s="39"/>
      <c r="F966" s="39"/>
      <c r="G966" s="342"/>
      <c r="H966" s="342"/>
      <c r="I966" s="36"/>
      <c r="J966" s="36"/>
      <c r="K966" s="412"/>
      <c r="L966" s="2"/>
      <c r="M966" s="1">
        <v>5</v>
      </c>
      <c r="N966" s="15">
        <f>A964</f>
        <v>44933</v>
      </c>
      <c r="O966" s="15" t="str">
        <f>IF(A966="","",A966)</f>
        <v>Uco</v>
      </c>
      <c r="P966" s="37" t="str">
        <f>A963</f>
        <v>Sat</v>
      </c>
      <c r="U966" s="38"/>
    </row>
    <row r="967" spans="1:21" ht="14.25" customHeight="1">
      <c r="A967" s="335" t="s">
        <v>2048</v>
      </c>
      <c r="B967" s="268"/>
      <c r="C967" s="42"/>
      <c r="D967" s="29"/>
      <c r="E967" s="28"/>
      <c r="F967" s="39"/>
      <c r="G967" s="36"/>
      <c r="H967" s="36"/>
      <c r="I967" s="36"/>
      <c r="J967" s="36"/>
      <c r="K967" s="412"/>
      <c r="L967" s="2"/>
      <c r="M967" s="1">
        <v>6</v>
      </c>
      <c r="N967" s="15">
        <f>A964</f>
        <v>44933</v>
      </c>
      <c r="O967" s="15" t="str">
        <f>IF(A966="","",A966)</f>
        <v>Uco</v>
      </c>
      <c r="P967" s="37" t="str">
        <f>A963</f>
        <v>Sat</v>
      </c>
      <c r="U967" s="38"/>
    </row>
    <row r="968" spans="1:21" ht="14.25" customHeight="1">
      <c r="A968" s="335" t="s">
        <v>1188</v>
      </c>
      <c r="B968" s="268"/>
      <c r="C968" s="42"/>
      <c r="D968" s="29"/>
      <c r="E968" s="28"/>
      <c r="F968" s="39"/>
      <c r="G968" s="36"/>
      <c r="H968" s="36"/>
      <c r="I968" s="36"/>
      <c r="J968" s="36"/>
      <c r="K968" s="412"/>
      <c r="L968" s="2"/>
      <c r="M968" s="1">
        <v>7</v>
      </c>
      <c r="N968" s="15">
        <f>A964</f>
        <v>44933</v>
      </c>
      <c r="O968" s="15" t="str">
        <f>IF(A966="","",A966)</f>
        <v>Uco</v>
      </c>
      <c r="P968" s="37" t="str">
        <f>A963</f>
        <v>Sat</v>
      </c>
      <c r="U968" s="38"/>
    </row>
    <row r="969" spans="1:21" ht="14.25" customHeight="1">
      <c r="A969" s="335" t="s">
        <v>1187</v>
      </c>
      <c r="B969" s="268"/>
      <c r="C969" s="42"/>
      <c r="D969" s="29"/>
      <c r="E969" s="28"/>
      <c r="F969" s="39"/>
      <c r="G969" s="36"/>
      <c r="H969" s="36"/>
      <c r="I969" s="36"/>
      <c r="J969" s="36"/>
      <c r="K969" s="412"/>
      <c r="L969" s="2"/>
      <c r="M969" s="1">
        <v>8</v>
      </c>
      <c r="N969" s="15">
        <f>A964</f>
        <v>44933</v>
      </c>
      <c r="O969" s="15" t="str">
        <f>IF(A966="","",A966)</f>
        <v>Uco</v>
      </c>
      <c r="P969" s="37" t="str">
        <f>A963</f>
        <v>Sat</v>
      </c>
      <c r="U969" s="38"/>
    </row>
    <row r="970" spans="1:21" ht="14.25" customHeight="1">
      <c r="A970" s="337"/>
      <c r="B970" s="268"/>
      <c r="C970" s="42"/>
      <c r="D970" s="29"/>
      <c r="E970" s="28"/>
      <c r="F970" s="39"/>
      <c r="G970" s="36"/>
      <c r="H970" s="36"/>
      <c r="I970" s="36"/>
      <c r="J970" s="36"/>
      <c r="K970" s="412"/>
      <c r="L970" s="2"/>
      <c r="M970" s="1">
        <v>9</v>
      </c>
      <c r="N970" s="15">
        <f>A964</f>
        <v>44933</v>
      </c>
      <c r="O970" s="15" t="str">
        <f>IF(A966="","",A966)</f>
        <v>Uco</v>
      </c>
      <c r="P970" s="37" t="str">
        <f>A963</f>
        <v>Sat</v>
      </c>
      <c r="U970" s="38"/>
    </row>
    <row r="971" spans="1:21" ht="14.25" customHeight="1" thickBot="1">
      <c r="A971" s="336" t="s">
        <v>2041</v>
      </c>
      <c r="B971" s="277"/>
      <c r="C971" s="284" t="s">
        <v>1926</v>
      </c>
      <c r="D971" s="259"/>
      <c r="E971" s="260"/>
      <c r="F971" s="46"/>
      <c r="G971" s="261"/>
      <c r="H971" s="261"/>
      <c r="I971" s="261"/>
      <c r="J971" s="261"/>
      <c r="K971" s="413"/>
      <c r="L971" s="3"/>
      <c r="M971" s="1">
        <v>10</v>
      </c>
      <c r="N971" s="15">
        <f>A964</f>
        <v>44933</v>
      </c>
      <c r="O971" s="15" t="str">
        <f>IF(A966="","",A966)</f>
        <v>Uco</v>
      </c>
      <c r="P971" s="37" t="str">
        <f>A963</f>
        <v>Sat</v>
      </c>
      <c r="U971" s="38"/>
    </row>
    <row r="972" spans="1:21" s="239" customFormat="1" ht="14.25" customHeight="1">
      <c r="A972" s="330"/>
      <c r="B972" s="234"/>
      <c r="C972" s="262"/>
      <c r="D972" s="328"/>
      <c r="E972" s="41"/>
      <c r="F972" s="41"/>
      <c r="G972" s="263"/>
      <c r="H972" s="263"/>
      <c r="I972" s="263"/>
      <c r="J972" s="263"/>
      <c r="K972" s="411"/>
      <c r="L972" s="235"/>
      <c r="M972" s="236"/>
      <c r="N972" s="237"/>
      <c r="O972" s="237"/>
      <c r="P972" s="238"/>
      <c r="U972" s="240"/>
    </row>
    <row r="973" spans="1:21" ht="14.25" customHeight="1">
      <c r="A973" s="331" t="s">
        <v>946</v>
      </c>
      <c r="B973" s="268">
        <v>2</v>
      </c>
      <c r="C973" s="42">
        <v>0.3611111111111111</v>
      </c>
      <c r="D973" s="12" t="s">
        <v>1897</v>
      </c>
      <c r="E973" s="28" t="s">
        <v>1898</v>
      </c>
      <c r="F973" s="41" t="s">
        <v>2043</v>
      </c>
      <c r="G973" s="36">
        <v>370</v>
      </c>
      <c r="H973" s="36"/>
      <c r="I973" s="36" t="s">
        <v>1328</v>
      </c>
      <c r="J973" s="36"/>
      <c r="K973" s="412">
        <v>0</v>
      </c>
      <c r="L973" s="2"/>
      <c r="M973" s="1">
        <v>2</v>
      </c>
      <c r="N973" s="15">
        <f>A974</f>
        <v>44933</v>
      </c>
      <c r="O973" s="15" t="str">
        <f>IF(A976="","",A976)</f>
        <v>Luján</v>
      </c>
      <c r="P973" s="37" t="str">
        <f>A973</f>
        <v>Sat</v>
      </c>
      <c r="U973" s="38"/>
    </row>
    <row r="974" spans="1:21" ht="14.25" customHeight="1">
      <c r="A974" s="332">
        <v>44933</v>
      </c>
      <c r="B974" s="268"/>
      <c r="C974" s="42"/>
      <c r="D974" s="29" t="s">
        <v>846</v>
      </c>
      <c r="E974" s="28"/>
      <c r="F974" s="41" t="s">
        <v>2044</v>
      </c>
      <c r="G974" s="36"/>
      <c r="H974" s="36"/>
      <c r="I974" s="36"/>
      <c r="J974" s="36"/>
      <c r="K974" s="412"/>
      <c r="L974" s="2"/>
      <c r="M974" s="1">
        <v>3</v>
      </c>
      <c r="N974" s="15">
        <f>A974</f>
        <v>44933</v>
      </c>
      <c r="O974" s="15" t="str">
        <f>IF(A976="","",A976)</f>
        <v>Luján</v>
      </c>
      <c r="P974" s="37" t="str">
        <f>A973</f>
        <v>Sat</v>
      </c>
      <c r="U974" s="38"/>
    </row>
    <row r="975" spans="1:21" ht="14.25" customHeight="1">
      <c r="A975" s="333">
        <v>178</v>
      </c>
      <c r="B975" s="268"/>
      <c r="C975" s="42"/>
      <c r="D975" s="29"/>
      <c r="E975" s="28"/>
      <c r="F975" s="28"/>
      <c r="G975" s="36"/>
      <c r="H975" s="342"/>
      <c r="I975" s="36"/>
      <c r="J975" s="36"/>
      <c r="K975" s="412"/>
      <c r="L975" s="2"/>
      <c r="M975" s="1">
        <v>4</v>
      </c>
      <c r="N975" s="15">
        <f>A974</f>
        <v>44933</v>
      </c>
      <c r="O975" s="15" t="str">
        <f>IF(A976="","",A976)</f>
        <v>Luján</v>
      </c>
      <c r="P975" s="37" t="str">
        <f>A973</f>
        <v>Sat</v>
      </c>
      <c r="U975" s="38"/>
    </row>
    <row r="976" spans="1:21" ht="14.25" customHeight="1">
      <c r="A976" s="334" t="s">
        <v>64</v>
      </c>
      <c r="B976" s="268"/>
      <c r="C976" s="43"/>
      <c r="D976" s="40"/>
      <c r="E976" s="39"/>
      <c r="F976" s="39"/>
      <c r="G976" s="342"/>
      <c r="H976" s="342"/>
      <c r="I976" s="36"/>
      <c r="J976" s="36"/>
      <c r="K976" s="412"/>
      <c r="L976" s="2"/>
      <c r="M976" s="1">
        <v>5</v>
      </c>
      <c r="N976" s="15">
        <f>A974</f>
        <v>44933</v>
      </c>
      <c r="O976" s="15" t="str">
        <f>IF(A976="","",A976)</f>
        <v>Luján</v>
      </c>
      <c r="P976" s="37" t="str">
        <f>A973</f>
        <v>Sat</v>
      </c>
      <c r="U976" s="38"/>
    </row>
    <row r="977" spans="1:21" ht="14.25" customHeight="1">
      <c r="A977" s="340" t="s">
        <v>2045</v>
      </c>
      <c r="B977" s="268"/>
      <c r="C977" s="42"/>
      <c r="D977" s="29"/>
      <c r="E977" s="28"/>
      <c r="F977" s="39"/>
      <c r="G977" s="36"/>
      <c r="H977" s="36"/>
      <c r="I977" s="36"/>
      <c r="J977" s="36"/>
      <c r="K977" s="412"/>
      <c r="L977" s="2"/>
      <c r="M977" s="1">
        <v>6</v>
      </c>
      <c r="N977" s="15">
        <f>A974</f>
        <v>44933</v>
      </c>
      <c r="O977" s="15" t="str">
        <f>IF(A976="","",A976)</f>
        <v>Luján</v>
      </c>
      <c r="P977" s="37" t="str">
        <f>A973</f>
        <v>Sat</v>
      </c>
      <c r="U977" s="38"/>
    </row>
    <row r="978" spans="1:21" ht="14.25" customHeight="1">
      <c r="A978" s="335" t="s">
        <v>1346</v>
      </c>
      <c r="B978" s="268"/>
      <c r="C978" s="42"/>
      <c r="D978" s="29"/>
      <c r="E978" s="28"/>
      <c r="F978" s="39"/>
      <c r="G978" s="36"/>
      <c r="H978" s="36"/>
      <c r="I978" s="36"/>
      <c r="J978" s="36"/>
      <c r="K978" s="412"/>
      <c r="L978" s="2"/>
      <c r="M978" s="1">
        <v>7</v>
      </c>
      <c r="N978" s="15">
        <f>A974</f>
        <v>44933</v>
      </c>
      <c r="O978" s="15" t="str">
        <f>IF(A976="","",A976)</f>
        <v>Luján</v>
      </c>
      <c r="P978" s="37" t="str">
        <f>A973</f>
        <v>Sat</v>
      </c>
      <c r="U978" s="38"/>
    </row>
    <row r="979" spans="1:21" ht="14.25" customHeight="1">
      <c r="A979" s="335" t="s">
        <v>2046</v>
      </c>
      <c r="B979" s="268"/>
      <c r="C979" s="42"/>
      <c r="D979" s="29"/>
      <c r="E979" s="28"/>
      <c r="F979" s="39"/>
      <c r="G979" s="36"/>
      <c r="H979" s="36"/>
      <c r="I979" s="36"/>
      <c r="J979" s="36"/>
      <c r="K979" s="412"/>
      <c r="L979" s="2"/>
      <c r="M979" s="1">
        <v>8</v>
      </c>
      <c r="N979" s="15">
        <f>A974</f>
        <v>44933</v>
      </c>
      <c r="O979" s="15" t="str">
        <f>IF(A976="","",A976)</f>
        <v>Luján</v>
      </c>
      <c r="P979" s="37" t="str">
        <f>A973</f>
        <v>Sat</v>
      </c>
      <c r="U979" s="38"/>
    </row>
    <row r="980" spans="1:21" ht="14.25" customHeight="1">
      <c r="A980" s="335" t="s">
        <v>2047</v>
      </c>
      <c r="B980" s="268"/>
      <c r="C980" s="42"/>
      <c r="D980" s="29"/>
      <c r="E980" s="28"/>
      <c r="F980" s="39"/>
      <c r="G980" s="36"/>
      <c r="H980" s="36"/>
      <c r="I980" s="36"/>
      <c r="J980" s="36"/>
      <c r="K980" s="412"/>
      <c r="L980" s="2"/>
      <c r="M980" s="1">
        <v>9</v>
      </c>
      <c r="N980" s="15">
        <f>A974</f>
        <v>44933</v>
      </c>
      <c r="O980" s="15" t="str">
        <f>IF(A976="","",A976)</f>
        <v>Luján</v>
      </c>
      <c r="P980" s="37" t="str">
        <f>A973</f>
        <v>Sat</v>
      </c>
      <c r="U980" s="38"/>
    </row>
    <row r="981" spans="1:21" ht="14.25" customHeight="1" thickBot="1">
      <c r="A981" s="336" t="s">
        <v>2042</v>
      </c>
      <c r="B981" s="277"/>
      <c r="C981" s="284" t="s">
        <v>1926</v>
      </c>
      <c r="D981" s="259"/>
      <c r="E981" s="260"/>
      <c r="F981" s="46"/>
      <c r="G981" s="261"/>
      <c r="H981" s="261"/>
      <c r="I981" s="261"/>
      <c r="J981" s="261"/>
      <c r="K981" s="413"/>
      <c r="L981" s="3"/>
      <c r="M981" s="1">
        <v>10</v>
      </c>
      <c r="N981" s="15">
        <f>A974</f>
        <v>44933</v>
      </c>
      <c r="O981" s="15" t="str">
        <f>IF(A976="","",A976)</f>
        <v>Luján</v>
      </c>
      <c r="P981" s="37" t="str">
        <f>A973</f>
        <v>Sat</v>
      </c>
      <c r="U981" s="38"/>
    </row>
    <row r="982" spans="1:21" s="239" customFormat="1" ht="14.25" customHeight="1">
      <c r="A982" s="330"/>
      <c r="B982" s="234"/>
      <c r="C982" s="262"/>
      <c r="D982" s="232"/>
      <c r="E982" s="41"/>
      <c r="F982" s="41"/>
      <c r="G982" s="263"/>
      <c r="H982" s="263"/>
      <c r="I982" s="263"/>
      <c r="J982" s="263"/>
      <c r="K982" s="411"/>
      <c r="L982" s="235"/>
      <c r="M982" s="236"/>
      <c r="N982" s="237"/>
      <c r="O982" s="237"/>
      <c r="P982" s="238"/>
      <c r="U982" s="240"/>
    </row>
    <row r="983" spans="1:21" ht="14.25" customHeight="1">
      <c r="A983" s="331" t="s">
        <v>947</v>
      </c>
      <c r="B983" s="268">
        <v>2</v>
      </c>
      <c r="C983" s="42">
        <v>0.3611111111111111</v>
      </c>
      <c r="D983" s="12" t="s">
        <v>2015</v>
      </c>
      <c r="E983" s="28" t="s">
        <v>2024</v>
      </c>
      <c r="F983" s="28" t="s">
        <v>2014</v>
      </c>
      <c r="G983" s="36">
        <v>390</v>
      </c>
      <c r="H983" s="36"/>
      <c r="I983" s="36"/>
      <c r="J983" s="36">
        <v>128700</v>
      </c>
      <c r="K983" s="412">
        <v>0</v>
      </c>
      <c r="L983" s="2"/>
      <c r="M983" s="1">
        <v>2</v>
      </c>
      <c r="N983" s="15">
        <f>A984</f>
        <v>44934</v>
      </c>
      <c r="O983" s="15" t="str">
        <f>IF(A986="","",A986)</f>
        <v>Uco</v>
      </c>
      <c r="P983" s="37" t="str">
        <f>A983</f>
        <v>Sun</v>
      </c>
      <c r="U983" s="38"/>
    </row>
    <row r="984" spans="1:21" ht="14.25" customHeight="1">
      <c r="A984" s="332">
        <v>44934</v>
      </c>
      <c r="B984" s="268"/>
      <c r="C984" s="42"/>
      <c r="D984" s="29" t="s">
        <v>2013</v>
      </c>
      <c r="E984" s="343" t="s">
        <v>2016</v>
      </c>
      <c r="F984" s="28" t="s">
        <v>2037</v>
      </c>
      <c r="G984" s="36"/>
      <c r="H984" s="36"/>
      <c r="I984" s="36"/>
      <c r="J984" s="36"/>
      <c r="K984" s="412"/>
      <c r="L984" s="2"/>
      <c r="M984" s="1">
        <v>3</v>
      </c>
      <c r="N984" s="15">
        <f>A984</f>
        <v>44934</v>
      </c>
      <c r="O984" s="15" t="str">
        <f>IF(A986="","",A986)</f>
        <v>Uco</v>
      </c>
      <c r="P984" s="37" t="str">
        <f>A983</f>
        <v>Sun</v>
      </c>
      <c r="U984" s="38"/>
    </row>
    <row r="985" spans="1:21" ht="14.25" customHeight="1">
      <c r="A985" s="333">
        <v>179</v>
      </c>
      <c r="B985" s="268"/>
      <c r="C985" s="42"/>
      <c r="D985" s="29"/>
      <c r="E985" s="28"/>
      <c r="F985" s="28"/>
      <c r="G985" s="36"/>
      <c r="H985" s="342"/>
      <c r="I985" s="36"/>
      <c r="J985" s="36"/>
      <c r="K985" s="412"/>
      <c r="L985" s="2"/>
      <c r="M985" s="1">
        <v>4</v>
      </c>
      <c r="N985" s="15">
        <f>A984</f>
        <v>44934</v>
      </c>
      <c r="O985" s="15" t="str">
        <f>IF(A986="","",A986)</f>
        <v>Uco</v>
      </c>
      <c r="P985" s="37" t="str">
        <f>A983</f>
        <v>Sun</v>
      </c>
      <c r="U985" s="38"/>
    </row>
    <row r="986" spans="1:21" ht="14.25" customHeight="1">
      <c r="A986" s="334" t="s">
        <v>848</v>
      </c>
      <c r="B986" s="268"/>
      <c r="C986" s="43"/>
      <c r="D986" s="40"/>
      <c r="E986" s="39"/>
      <c r="F986" s="39"/>
      <c r="G986" s="342"/>
      <c r="H986" s="342"/>
      <c r="I986" s="36"/>
      <c r="J986" s="36"/>
      <c r="K986" s="412"/>
      <c r="L986" s="2"/>
      <c r="M986" s="1">
        <v>5</v>
      </c>
      <c r="N986" s="15">
        <f>A984</f>
        <v>44934</v>
      </c>
      <c r="O986" s="15" t="str">
        <f>IF(A986="","",A986)</f>
        <v>Uco</v>
      </c>
      <c r="P986" s="37" t="str">
        <f>A983</f>
        <v>Sun</v>
      </c>
      <c r="U986" s="38"/>
    </row>
    <row r="987" spans="1:21" ht="14.25" customHeight="1">
      <c r="A987" s="335" t="s">
        <v>1063</v>
      </c>
      <c r="B987" s="268"/>
      <c r="C987" s="42"/>
      <c r="D987" s="29"/>
      <c r="E987" s="28"/>
      <c r="F987" s="39"/>
      <c r="G987" s="36"/>
      <c r="H987" s="36"/>
      <c r="I987" s="36"/>
      <c r="J987" s="36"/>
      <c r="K987" s="412"/>
      <c r="L987" s="2"/>
      <c r="M987" s="1">
        <v>6</v>
      </c>
      <c r="N987" s="15">
        <f>A984</f>
        <v>44934</v>
      </c>
      <c r="O987" s="15" t="str">
        <f>IF(A986="","",A986)</f>
        <v>Uco</v>
      </c>
      <c r="P987" s="37" t="str">
        <f>A983</f>
        <v>Sun</v>
      </c>
      <c r="U987" s="38"/>
    </row>
    <row r="988" spans="1:21" ht="14.25" customHeight="1">
      <c r="A988" s="335" t="s">
        <v>1783</v>
      </c>
      <c r="B988" s="268"/>
      <c r="C988" s="42"/>
      <c r="D988" s="29"/>
      <c r="E988" s="28"/>
      <c r="F988" s="39"/>
      <c r="G988" s="36"/>
      <c r="H988" s="36"/>
      <c r="I988" s="36"/>
      <c r="J988" s="36"/>
      <c r="K988" s="412"/>
      <c r="L988" s="2"/>
      <c r="M988" s="1">
        <v>7</v>
      </c>
      <c r="N988" s="15">
        <f>A984</f>
        <v>44934</v>
      </c>
      <c r="O988" s="15" t="str">
        <f>IF(A986="","",A986)</f>
        <v>Uco</v>
      </c>
      <c r="P988" s="37" t="str">
        <f>A983</f>
        <v>Sun</v>
      </c>
      <c r="U988" s="38"/>
    </row>
    <row r="989" spans="1:21" ht="14.25" customHeight="1">
      <c r="A989" s="335" t="s">
        <v>2058</v>
      </c>
      <c r="B989" s="268"/>
      <c r="C989" s="42"/>
      <c r="D989" s="29"/>
      <c r="E989" s="28"/>
      <c r="F989" s="39"/>
      <c r="G989" s="36"/>
      <c r="H989" s="36"/>
      <c r="I989" s="36"/>
      <c r="J989" s="36"/>
      <c r="K989" s="412"/>
      <c r="L989" s="2"/>
      <c r="M989" s="1">
        <v>8</v>
      </c>
      <c r="N989" s="15">
        <f>A984</f>
        <v>44934</v>
      </c>
      <c r="O989" s="15" t="str">
        <f>IF(A986="","",A986)</f>
        <v>Uco</v>
      </c>
      <c r="P989" s="37" t="str">
        <f>A983</f>
        <v>Sun</v>
      </c>
      <c r="U989" s="38"/>
    </row>
    <row r="990" spans="1:21" ht="14.25" customHeight="1">
      <c r="A990" s="337"/>
      <c r="B990" s="268"/>
      <c r="C990" s="42"/>
      <c r="D990" s="29"/>
      <c r="E990" s="28"/>
      <c r="F990" s="39"/>
      <c r="G990" s="36"/>
      <c r="H990" s="36"/>
      <c r="I990" s="36"/>
      <c r="J990" s="36"/>
      <c r="K990" s="412"/>
      <c r="L990" s="2"/>
      <c r="M990" s="1">
        <v>9</v>
      </c>
      <c r="N990" s="15">
        <f>A984</f>
        <v>44934</v>
      </c>
      <c r="O990" s="15" t="str">
        <f>IF(A986="","",A986)</f>
        <v>Uco</v>
      </c>
      <c r="P990" s="37" t="str">
        <f>A983</f>
        <v>Sun</v>
      </c>
      <c r="U990" s="38"/>
    </row>
    <row r="991" spans="1:21" ht="14.25" customHeight="1" thickBot="1">
      <c r="A991" s="336" t="s">
        <v>2053</v>
      </c>
      <c r="B991" s="277"/>
      <c r="C991" s="284" t="s">
        <v>2000</v>
      </c>
      <c r="D991" s="259"/>
      <c r="E991" s="260"/>
      <c r="F991" s="46"/>
      <c r="G991" s="261"/>
      <c r="H991" s="261"/>
      <c r="I991" s="261"/>
      <c r="J991" s="261"/>
      <c r="K991" s="413"/>
      <c r="L991" s="3"/>
      <c r="M991" s="1">
        <v>10</v>
      </c>
      <c r="N991" s="15">
        <f>A984</f>
        <v>44934</v>
      </c>
      <c r="O991" s="15" t="str">
        <f>IF(A986="","",A986)</f>
        <v>Uco</v>
      </c>
      <c r="P991" s="37" t="str">
        <f>A983</f>
        <v>Sun</v>
      </c>
      <c r="U991" s="38"/>
    </row>
    <row r="992" spans="1:21" s="239" customFormat="1" ht="14.25" customHeight="1">
      <c r="A992" s="330"/>
      <c r="B992" s="234"/>
      <c r="C992" s="262"/>
      <c r="D992" s="328"/>
      <c r="E992" s="41"/>
      <c r="F992" s="41"/>
      <c r="G992" s="263"/>
      <c r="H992" s="263"/>
      <c r="I992" s="263"/>
      <c r="J992" s="263"/>
      <c r="K992" s="411"/>
      <c r="L992" s="235"/>
      <c r="M992" s="236"/>
      <c r="N992" s="237"/>
      <c r="O992" s="237"/>
      <c r="P992" s="238"/>
      <c r="U992" s="240"/>
    </row>
    <row r="993" spans="1:21" ht="14.25" customHeight="1">
      <c r="A993" s="331" t="s">
        <v>941</v>
      </c>
      <c r="B993" s="268">
        <v>2</v>
      </c>
      <c r="C993" s="42">
        <v>0.3611111111111111</v>
      </c>
      <c r="D993" s="12" t="s">
        <v>870</v>
      </c>
      <c r="E993" s="28" t="s">
        <v>873</v>
      </c>
      <c r="F993" t="s">
        <v>872</v>
      </c>
      <c r="G993" s="36">
        <v>920</v>
      </c>
      <c r="H993" s="36">
        <v>920</v>
      </c>
      <c r="I993" s="36"/>
      <c r="J993" s="36"/>
      <c r="K993" s="412">
        <v>0</v>
      </c>
      <c r="L993" s="2"/>
      <c r="M993" s="1">
        <v>2</v>
      </c>
      <c r="N993" s="15">
        <f>A994</f>
        <v>44935</v>
      </c>
      <c r="O993" s="15" t="str">
        <f>IF(A996="","",A996)</f>
        <v>Deluxe</v>
      </c>
      <c r="P993" s="37" t="str">
        <f>A993</f>
        <v>Mon</v>
      </c>
      <c r="U993" s="38"/>
    </row>
    <row r="994" spans="1:21" ht="14.25" customHeight="1">
      <c r="A994" s="332">
        <v>44935</v>
      </c>
      <c r="B994" s="268"/>
      <c r="C994" s="42"/>
      <c r="D994" s="29" t="s">
        <v>846</v>
      </c>
      <c r="E994" s="39"/>
      <c r="F994" s="360" t="s">
        <v>2104</v>
      </c>
      <c r="G994" s="342"/>
      <c r="H994" s="342"/>
      <c r="I994" s="36"/>
      <c r="J994" s="36"/>
      <c r="K994" s="412"/>
      <c r="L994" s="2"/>
      <c r="M994" s="1">
        <v>3</v>
      </c>
      <c r="N994" s="15">
        <f>A994</f>
        <v>44935</v>
      </c>
      <c r="O994" s="15" t="str">
        <f>IF(A996="","",A996)</f>
        <v>Deluxe</v>
      </c>
      <c r="P994" s="37" t="str">
        <f>A993</f>
        <v>Mon</v>
      </c>
      <c r="U994" s="38"/>
    </row>
    <row r="995" spans="1:21" ht="14.25" customHeight="1">
      <c r="A995" s="333">
        <v>180</v>
      </c>
      <c r="B995" s="268"/>
      <c r="C995" s="42"/>
      <c r="D995" s="29"/>
      <c r="E995" s="28"/>
      <c r="F995" s="28"/>
      <c r="G995" s="36"/>
      <c r="H995" s="342"/>
      <c r="I995" s="36"/>
      <c r="J995" s="36"/>
      <c r="K995" s="412"/>
      <c r="L995" s="2"/>
      <c r="M995" s="1">
        <v>4</v>
      </c>
      <c r="N995" s="15">
        <f>A994</f>
        <v>44935</v>
      </c>
      <c r="O995" s="15" t="str">
        <f>IF(A996="","",A996)</f>
        <v>Deluxe</v>
      </c>
      <c r="P995" s="37" t="str">
        <f>A993</f>
        <v>Mon</v>
      </c>
      <c r="U995" s="38"/>
    </row>
    <row r="996" spans="1:21" ht="14.25" customHeight="1">
      <c r="A996" s="334" t="s">
        <v>847</v>
      </c>
      <c r="B996" s="268"/>
      <c r="C996" s="43"/>
      <c r="D996" s="40"/>
      <c r="E996" s="39"/>
      <c r="F996" s="39"/>
      <c r="G996" s="342"/>
      <c r="H996" s="342"/>
      <c r="I996" s="36"/>
      <c r="J996" s="36"/>
      <c r="K996" s="412"/>
      <c r="L996" s="2"/>
      <c r="M996" s="1">
        <v>5</v>
      </c>
      <c r="N996" s="15">
        <f>A994</f>
        <v>44935</v>
      </c>
      <c r="O996" s="15" t="str">
        <f>IF(A996="","",A996)</f>
        <v>Deluxe</v>
      </c>
      <c r="P996" s="37" t="str">
        <f>A993</f>
        <v>Mon</v>
      </c>
      <c r="U996" s="38"/>
    </row>
    <row r="997" spans="1:21" ht="14.25" customHeight="1">
      <c r="A997" s="335" t="s">
        <v>2071</v>
      </c>
      <c r="B997" s="268"/>
      <c r="C997" s="42"/>
      <c r="D997" s="29" t="s">
        <v>871</v>
      </c>
      <c r="E997" s="28"/>
      <c r="F997" s="39"/>
      <c r="G997" s="36"/>
      <c r="H997" s="36"/>
      <c r="I997" s="36"/>
      <c r="J997" s="36"/>
      <c r="K997" s="412"/>
      <c r="L997" s="2"/>
      <c r="M997" s="1">
        <v>6</v>
      </c>
      <c r="N997" s="15">
        <f>A994</f>
        <v>44935</v>
      </c>
      <c r="O997" s="15" t="str">
        <f>IF(A996="","",A996)</f>
        <v>Deluxe</v>
      </c>
      <c r="P997" s="37" t="str">
        <f>A993</f>
        <v>Mon</v>
      </c>
      <c r="U997" s="38"/>
    </row>
    <row r="998" spans="1:21" ht="14.25" customHeight="1">
      <c r="A998" s="335" t="s">
        <v>2072</v>
      </c>
      <c r="B998" s="268"/>
      <c r="C998" s="42"/>
      <c r="D998" s="29"/>
      <c r="E998" s="28"/>
      <c r="F998" s="39"/>
      <c r="G998" s="36"/>
      <c r="H998" s="36"/>
      <c r="I998" s="36"/>
      <c r="J998" s="36"/>
      <c r="K998" s="412"/>
      <c r="L998" s="2"/>
      <c r="M998" s="1">
        <v>7</v>
      </c>
      <c r="N998" s="15">
        <f>A994</f>
        <v>44935</v>
      </c>
      <c r="O998" s="15" t="str">
        <f>IF(A996="","",A996)</f>
        <v>Deluxe</v>
      </c>
      <c r="P998" s="37" t="str">
        <f>A993</f>
        <v>Mon</v>
      </c>
      <c r="U998" s="38"/>
    </row>
    <row r="999" spans="1:21" ht="14.25" customHeight="1">
      <c r="A999" s="335" t="s">
        <v>1081</v>
      </c>
      <c r="B999" s="268"/>
      <c r="C999" s="42"/>
      <c r="D999" s="29"/>
      <c r="E999" s="28"/>
      <c r="F999" s="39"/>
      <c r="G999" s="36"/>
      <c r="H999" s="36"/>
      <c r="I999" s="36"/>
      <c r="J999" s="36"/>
      <c r="K999" s="412"/>
      <c r="L999" s="2"/>
      <c r="M999" s="1">
        <v>8</v>
      </c>
      <c r="N999" s="15">
        <f>A994</f>
        <v>44935</v>
      </c>
      <c r="O999" s="15" t="str">
        <f>IF(A996="","",A996)</f>
        <v>Deluxe</v>
      </c>
      <c r="P999" s="37" t="str">
        <f>A993</f>
        <v>Mon</v>
      </c>
      <c r="U999" s="38"/>
    </row>
    <row r="1000" spans="1:21" ht="14.25" customHeight="1">
      <c r="A1000" s="337"/>
      <c r="B1000" s="268"/>
      <c r="C1000" s="42"/>
      <c r="D1000" s="29"/>
      <c r="E1000" s="28"/>
      <c r="F1000" s="39"/>
      <c r="G1000" s="36"/>
      <c r="H1000" s="36"/>
      <c r="I1000" s="36"/>
      <c r="J1000" s="36"/>
      <c r="K1000" s="412"/>
      <c r="L1000" s="2"/>
      <c r="M1000" s="1">
        <v>9</v>
      </c>
      <c r="N1000" s="15">
        <f>A994</f>
        <v>44935</v>
      </c>
      <c r="O1000" s="15" t="str">
        <f>IF(A996="","",A996)</f>
        <v>Deluxe</v>
      </c>
      <c r="P1000" s="37" t="str">
        <f>A993</f>
        <v>Mon</v>
      </c>
      <c r="U1000" s="38"/>
    </row>
    <row r="1001" spans="1:21" ht="14.25" customHeight="1" thickBot="1">
      <c r="A1001" s="336" t="s">
        <v>2059</v>
      </c>
      <c r="B1001" s="277"/>
      <c r="C1001" s="284" t="s">
        <v>1925</v>
      </c>
      <c r="D1001" s="259"/>
      <c r="E1001" s="260"/>
      <c r="F1001" s="46"/>
      <c r="G1001" s="261"/>
      <c r="H1001" s="261"/>
      <c r="I1001" s="261"/>
      <c r="J1001" s="261"/>
      <c r="K1001" s="413"/>
      <c r="L1001" s="3"/>
      <c r="M1001" s="1">
        <v>10</v>
      </c>
      <c r="N1001" s="15">
        <f>A994</f>
        <v>44935</v>
      </c>
      <c r="O1001" s="15" t="str">
        <f>IF(A996="","",A996)</f>
        <v>Deluxe</v>
      </c>
      <c r="P1001" s="37" t="str">
        <f>A993</f>
        <v>Mon</v>
      </c>
      <c r="U1001" s="38"/>
    </row>
    <row r="1002" spans="1:21" s="239" customFormat="1" ht="14.25" customHeight="1">
      <c r="A1002" s="330"/>
      <c r="B1002" s="234"/>
      <c r="C1002" s="262"/>
      <c r="D1002" s="328"/>
      <c r="E1002" s="41"/>
      <c r="F1002" s="41"/>
      <c r="G1002" s="263"/>
      <c r="H1002" s="263"/>
      <c r="I1002" s="263"/>
      <c r="J1002" s="263"/>
      <c r="K1002" s="411"/>
      <c r="L1002" s="235"/>
      <c r="M1002" s="236"/>
      <c r="N1002" s="237"/>
      <c r="O1002" s="237"/>
      <c r="P1002" s="238"/>
      <c r="U1002" s="240"/>
    </row>
    <row r="1003" spans="1:21" ht="14.25" customHeight="1">
      <c r="A1003" s="331" t="s">
        <v>942</v>
      </c>
      <c r="B1003" s="268">
        <v>3</v>
      </c>
      <c r="C1003" s="42">
        <v>0.3576388888888889</v>
      </c>
      <c r="D1003" s="12" t="s">
        <v>870</v>
      </c>
      <c r="E1003" s="28" t="s">
        <v>873</v>
      </c>
      <c r="F1003" s="28" t="s">
        <v>2077</v>
      </c>
      <c r="G1003" s="36">
        <v>920</v>
      </c>
      <c r="H1003" s="36">
        <v>920</v>
      </c>
      <c r="I1003" s="36"/>
      <c r="J1003" s="36"/>
      <c r="K1003" s="412">
        <v>0</v>
      </c>
      <c r="L1003" s="2"/>
      <c r="M1003" s="1">
        <v>2</v>
      </c>
      <c r="N1003" s="15">
        <f>A1004</f>
        <v>44936</v>
      </c>
      <c r="O1003" s="15" t="str">
        <f>IF(A1006="","",A1006)</f>
        <v>Uco</v>
      </c>
      <c r="P1003" s="37" t="str">
        <f>A1003</f>
        <v>Tue</v>
      </c>
      <c r="U1003" s="38"/>
    </row>
    <row r="1004" spans="1:21" ht="14.25" customHeight="1">
      <c r="A1004" s="332">
        <v>44936</v>
      </c>
      <c r="B1004" s="268"/>
      <c r="C1004" s="42"/>
      <c r="D1004" s="29" t="s">
        <v>846</v>
      </c>
      <c r="E1004" s="39"/>
      <c r="F1004" s="360" t="s">
        <v>2108</v>
      </c>
      <c r="G1004" s="342"/>
      <c r="H1004" s="36"/>
      <c r="I1004" s="36"/>
      <c r="J1004" s="36"/>
      <c r="K1004" s="412"/>
      <c r="L1004" s="2"/>
      <c r="M1004" s="1">
        <v>3</v>
      </c>
      <c r="N1004" s="15">
        <f>A1004</f>
        <v>44936</v>
      </c>
      <c r="O1004" s="15" t="str">
        <f>IF(A1006="","",A1006)</f>
        <v>Uco</v>
      </c>
      <c r="P1004" s="37" t="str">
        <f>A1003</f>
        <v>Tue</v>
      </c>
      <c r="U1004" s="38"/>
    </row>
    <row r="1005" spans="1:21" ht="14.25" customHeight="1">
      <c r="A1005" s="333">
        <v>181</v>
      </c>
      <c r="B1005" s="268"/>
      <c r="C1005" s="42">
        <v>0.3611111111111111</v>
      </c>
      <c r="D1005" s="29" t="s">
        <v>2066</v>
      </c>
      <c r="E1005" s="28" t="s">
        <v>2069</v>
      </c>
      <c r="F1005" s="329" t="s">
        <v>2067</v>
      </c>
      <c r="G1005" s="36">
        <v>195</v>
      </c>
      <c r="H1005" s="36" t="s">
        <v>2070</v>
      </c>
      <c r="I1005" s="36"/>
      <c r="J1005" s="36"/>
      <c r="K1005" s="412">
        <v>0</v>
      </c>
      <c r="L1005" s="2"/>
      <c r="M1005" s="1">
        <v>4</v>
      </c>
      <c r="N1005" s="15">
        <f>A1004</f>
        <v>44936</v>
      </c>
      <c r="O1005" s="15" t="str">
        <f>IF(A1006="","",A1006)</f>
        <v>Uco</v>
      </c>
      <c r="P1005" s="37" t="str">
        <f>A1003</f>
        <v>Tue</v>
      </c>
      <c r="U1005" s="38"/>
    </row>
    <row r="1006" spans="1:21" ht="14.25" customHeight="1">
      <c r="A1006" s="334" t="s">
        <v>848</v>
      </c>
      <c r="B1006" s="268"/>
      <c r="C1006" s="43"/>
      <c r="D1006" s="40"/>
      <c r="E1006" s="462" t="s">
        <v>2075</v>
      </c>
      <c r="F1006" s="39"/>
      <c r="G1006" s="342"/>
      <c r="H1006" s="342"/>
      <c r="I1006" s="36"/>
      <c r="J1006" s="36"/>
      <c r="K1006" s="412"/>
      <c r="L1006" s="2"/>
      <c r="M1006" s="1">
        <v>5</v>
      </c>
      <c r="N1006" s="15">
        <f>A1004</f>
        <v>44936</v>
      </c>
      <c r="O1006" s="15" t="str">
        <f>IF(A1006="","",A1006)</f>
        <v>Uco</v>
      </c>
      <c r="P1006" s="37" t="str">
        <f>A1003</f>
        <v>Tue</v>
      </c>
      <c r="U1006" s="38"/>
    </row>
    <row r="1007" spans="1:21" ht="14.25" customHeight="1">
      <c r="A1007" s="335" t="s">
        <v>1186</v>
      </c>
      <c r="B1007" s="268"/>
      <c r="C1007" s="42"/>
      <c r="D1007" s="29"/>
      <c r="E1007" s="28"/>
      <c r="F1007" s="39"/>
      <c r="G1007" s="36"/>
      <c r="H1007" s="36"/>
      <c r="I1007" s="36"/>
      <c r="J1007" s="36"/>
      <c r="K1007" s="412"/>
      <c r="L1007" s="2"/>
      <c r="M1007" s="1">
        <v>6</v>
      </c>
      <c r="N1007" s="15">
        <f>A1004</f>
        <v>44936</v>
      </c>
      <c r="O1007" s="15" t="str">
        <f>IF(A1006="","",A1006)</f>
        <v>Uco</v>
      </c>
      <c r="P1007" s="37" t="str">
        <f>A1003</f>
        <v>Tue</v>
      </c>
      <c r="U1007" s="38"/>
    </row>
    <row r="1008" spans="1:21" ht="14.25" customHeight="1">
      <c r="A1008" s="335" t="s">
        <v>998</v>
      </c>
      <c r="B1008" s="268"/>
      <c r="C1008" s="42"/>
      <c r="D1008" s="29"/>
      <c r="E1008" s="28"/>
      <c r="F1008" s="39"/>
      <c r="G1008" s="36"/>
      <c r="H1008" s="36"/>
      <c r="I1008" s="36"/>
      <c r="J1008" s="36"/>
      <c r="K1008" s="412"/>
      <c r="L1008" s="2"/>
      <c r="M1008" s="1">
        <v>7</v>
      </c>
      <c r="N1008" s="15">
        <f>A1004</f>
        <v>44936</v>
      </c>
      <c r="O1008" s="15" t="str">
        <f>IF(A1006="","",A1006)</f>
        <v>Uco</v>
      </c>
      <c r="P1008" s="37" t="str">
        <f>A1003</f>
        <v>Tue</v>
      </c>
      <c r="U1008" s="38"/>
    </row>
    <row r="1009" spans="1:21" ht="14.25" customHeight="1">
      <c r="A1009" s="335" t="s">
        <v>2099</v>
      </c>
      <c r="B1009" s="268"/>
      <c r="C1009" s="42"/>
      <c r="D1009" s="29"/>
      <c r="E1009" s="28"/>
      <c r="F1009" s="39"/>
      <c r="G1009" s="36"/>
      <c r="H1009" s="36"/>
      <c r="I1009" s="36"/>
      <c r="J1009" s="36"/>
      <c r="K1009" s="412"/>
      <c r="L1009" s="2"/>
      <c r="M1009" s="1">
        <v>8</v>
      </c>
      <c r="N1009" s="15">
        <f>A1004</f>
        <v>44936</v>
      </c>
      <c r="O1009" s="15" t="str">
        <f>IF(A1006="","",A1006)</f>
        <v>Uco</v>
      </c>
      <c r="P1009" s="37" t="str">
        <f>A1003</f>
        <v>Tue</v>
      </c>
      <c r="U1009" s="38"/>
    </row>
    <row r="1010" spans="1:21" ht="14.25" customHeight="1">
      <c r="A1010" s="337"/>
      <c r="B1010" s="268"/>
      <c r="C1010" s="42"/>
      <c r="D1010" s="29"/>
      <c r="E1010" s="28"/>
      <c r="F1010" s="39"/>
      <c r="G1010" s="36"/>
      <c r="H1010" s="36"/>
      <c r="I1010" s="36"/>
      <c r="J1010" s="36"/>
      <c r="K1010" s="412"/>
      <c r="L1010" s="2"/>
      <c r="M1010" s="1">
        <v>9</v>
      </c>
      <c r="N1010" s="15">
        <f>A1004</f>
        <v>44936</v>
      </c>
      <c r="O1010" s="15" t="str">
        <f>IF(A1006="","",A1006)</f>
        <v>Uco</v>
      </c>
      <c r="P1010" s="37" t="str">
        <f>A1003</f>
        <v>Tue</v>
      </c>
      <c r="U1010" s="38"/>
    </row>
    <row r="1011" spans="1:21" ht="14.25" customHeight="1" thickBot="1">
      <c r="A1011" s="336" t="s">
        <v>2076</v>
      </c>
      <c r="B1011" s="277"/>
      <c r="C1011" s="284" t="s">
        <v>1713</v>
      </c>
      <c r="D1011" s="259"/>
      <c r="E1011" s="260"/>
      <c r="F1011" s="46"/>
      <c r="G1011" s="261"/>
      <c r="H1011" s="261"/>
      <c r="I1011" s="261"/>
      <c r="J1011" s="261"/>
      <c r="K1011" s="413"/>
      <c r="L1011" s="3"/>
      <c r="M1011" s="1">
        <v>10</v>
      </c>
      <c r="N1011" s="15">
        <f>A1004</f>
        <v>44936</v>
      </c>
      <c r="O1011" s="15" t="str">
        <f>IF(A1006="","",A1006)</f>
        <v>Uco</v>
      </c>
      <c r="P1011" s="37" t="str">
        <f>A1003</f>
        <v>Tue</v>
      </c>
      <c r="U1011" s="38"/>
    </row>
    <row r="1012" spans="1:21" s="239" customFormat="1" ht="14.25" customHeight="1">
      <c r="A1012" s="330"/>
      <c r="B1012" s="234"/>
      <c r="C1012" s="262"/>
      <c r="D1012" s="328"/>
      <c r="E1012" s="41"/>
      <c r="F1012" s="41"/>
      <c r="G1012" s="263"/>
      <c r="H1012" s="263"/>
      <c r="I1012" s="263"/>
      <c r="J1012" s="263"/>
      <c r="K1012" s="411"/>
      <c r="L1012" s="235"/>
      <c r="M1012" s="236"/>
      <c r="N1012" s="237"/>
      <c r="O1012" s="237"/>
      <c r="P1012" s="238"/>
      <c r="U1012" s="240"/>
    </row>
    <row r="1013" spans="1:21" ht="14.25" customHeight="1">
      <c r="A1013" s="331" t="s">
        <v>942</v>
      </c>
      <c r="B1013" s="268">
        <v>2</v>
      </c>
      <c r="C1013" s="42">
        <v>0.37152777777777773</v>
      </c>
      <c r="D1013" s="12" t="s">
        <v>1956</v>
      </c>
      <c r="E1013" s="28" t="s">
        <v>8</v>
      </c>
      <c r="F1013" s="28" t="s">
        <v>2078</v>
      </c>
      <c r="G1013" s="36">
        <v>350</v>
      </c>
      <c r="H1013" s="36"/>
      <c r="I1013" s="36">
        <v>105</v>
      </c>
      <c r="J1013" s="36" t="s">
        <v>2098</v>
      </c>
      <c r="K1013" s="412">
        <v>0</v>
      </c>
      <c r="L1013" s="2"/>
      <c r="M1013" s="1">
        <v>2</v>
      </c>
      <c r="N1013" s="15">
        <f>A1014</f>
        <v>44936</v>
      </c>
      <c r="O1013" s="15" t="str">
        <f>IF(A1016="","",A1016)</f>
        <v>Luján</v>
      </c>
      <c r="P1013" s="37" t="str">
        <f>A1013</f>
        <v>Tue</v>
      </c>
      <c r="U1013" s="38"/>
    </row>
    <row r="1014" spans="1:21" ht="14.25" customHeight="1">
      <c r="A1014" s="332">
        <v>44936</v>
      </c>
      <c r="B1014" s="268"/>
      <c r="C1014" s="42"/>
      <c r="D1014" s="29" t="s">
        <v>846</v>
      </c>
      <c r="E1014" s="39"/>
      <c r="F1014" s="329" t="s">
        <v>1970</v>
      </c>
      <c r="G1014" s="342"/>
      <c r="H1014" s="36"/>
      <c r="I1014" s="36"/>
      <c r="J1014" s="36"/>
      <c r="K1014" s="412"/>
      <c r="L1014" s="2"/>
      <c r="M1014" s="1">
        <v>3</v>
      </c>
      <c r="N1014" s="15">
        <f>A1014</f>
        <v>44936</v>
      </c>
      <c r="O1014" s="15" t="str">
        <f>IF(A1016="","",A1016)</f>
        <v>Luján</v>
      </c>
      <c r="P1014" s="37" t="str">
        <f>A1013</f>
        <v>Tue</v>
      </c>
      <c r="U1014" s="38"/>
    </row>
    <row r="1015" spans="1:21" ht="14.25" customHeight="1">
      <c r="A1015" s="333">
        <v>182</v>
      </c>
      <c r="B1015" s="268"/>
      <c r="C1015" s="42"/>
      <c r="D1015" s="29"/>
      <c r="E1015" s="28"/>
      <c r="F1015" s="41"/>
      <c r="G1015" s="36"/>
      <c r="H1015" s="342"/>
      <c r="I1015" s="36"/>
      <c r="J1015" s="36"/>
      <c r="K1015" s="412"/>
      <c r="L1015" s="2"/>
      <c r="M1015" s="1">
        <v>4</v>
      </c>
      <c r="N1015" s="15">
        <f>A1014</f>
        <v>44936</v>
      </c>
      <c r="O1015" s="15" t="str">
        <f>IF(A1016="","",A1016)</f>
        <v>Luján</v>
      </c>
      <c r="P1015" s="37" t="str">
        <f>A1013</f>
        <v>Tue</v>
      </c>
      <c r="U1015" s="38"/>
    </row>
    <row r="1016" spans="1:21" ht="14.25" customHeight="1">
      <c r="A1016" s="334" t="s">
        <v>64</v>
      </c>
      <c r="B1016" s="268"/>
      <c r="C1016" s="43"/>
      <c r="D1016" s="40"/>
      <c r="E1016" s="39"/>
      <c r="F1016" s="39"/>
      <c r="G1016" s="342"/>
      <c r="H1016" s="342"/>
      <c r="I1016" s="36"/>
      <c r="J1016" s="36"/>
      <c r="K1016" s="412"/>
      <c r="L1016" s="2"/>
      <c r="M1016" s="1">
        <v>5</v>
      </c>
      <c r="N1016" s="15">
        <f>A1014</f>
        <v>44936</v>
      </c>
      <c r="O1016" s="15" t="str">
        <f>IF(A1016="","",A1016)</f>
        <v>Luján</v>
      </c>
      <c r="P1016" s="37" t="str">
        <f>A1013</f>
        <v>Tue</v>
      </c>
      <c r="U1016" s="38"/>
    </row>
    <row r="1017" spans="1:21" ht="14.25" customHeight="1">
      <c r="A1017" s="340" t="s">
        <v>2100</v>
      </c>
      <c r="B1017" s="268"/>
      <c r="C1017" s="42"/>
      <c r="D1017" s="29"/>
      <c r="E1017" s="28"/>
      <c r="F1017" s="39"/>
      <c r="G1017" s="36"/>
      <c r="H1017" s="36"/>
      <c r="I1017" s="36"/>
      <c r="J1017" s="36"/>
      <c r="K1017" s="412"/>
      <c r="L1017" s="2"/>
      <c r="M1017" s="1">
        <v>6</v>
      </c>
      <c r="N1017" s="15">
        <f>A1014</f>
        <v>44936</v>
      </c>
      <c r="O1017" s="15" t="str">
        <f>IF(A1016="","",A1016)</f>
        <v>Luján</v>
      </c>
      <c r="P1017" s="37" t="str">
        <f>A1013</f>
        <v>Tue</v>
      </c>
      <c r="U1017" s="38"/>
    </row>
    <row r="1018" spans="1:21" ht="14.25" customHeight="1">
      <c r="A1018" s="335" t="s">
        <v>2101</v>
      </c>
      <c r="B1018" s="268"/>
      <c r="C1018" s="42"/>
      <c r="D1018" s="29"/>
      <c r="E1018" s="28"/>
      <c r="F1018" s="39"/>
      <c r="G1018" s="36"/>
      <c r="H1018" s="36"/>
      <c r="I1018" s="36"/>
      <c r="J1018" s="36"/>
      <c r="K1018" s="412"/>
      <c r="L1018" s="2"/>
      <c r="M1018" s="1">
        <v>7</v>
      </c>
      <c r="N1018" s="15">
        <f>A1014</f>
        <v>44936</v>
      </c>
      <c r="O1018" s="15" t="str">
        <f>IF(A1016="","",A1016)</f>
        <v>Luján</v>
      </c>
      <c r="P1018" s="37" t="str">
        <f>A1013</f>
        <v>Tue</v>
      </c>
      <c r="U1018" s="38"/>
    </row>
    <row r="1019" spans="1:21" ht="14.25" customHeight="1">
      <c r="A1019" s="335" t="s">
        <v>1028</v>
      </c>
      <c r="B1019" s="268"/>
      <c r="C1019" s="42"/>
      <c r="D1019" s="29"/>
      <c r="E1019" s="28"/>
      <c r="F1019" s="39"/>
      <c r="G1019" s="36"/>
      <c r="H1019" s="36"/>
      <c r="I1019" s="36"/>
      <c r="J1019" s="36"/>
      <c r="K1019" s="412"/>
      <c r="L1019" s="2"/>
      <c r="M1019" s="1">
        <v>8</v>
      </c>
      <c r="N1019" s="15">
        <f>A1014</f>
        <v>44936</v>
      </c>
      <c r="O1019" s="15" t="str">
        <f>IF(A1016="","",A1016)</f>
        <v>Luján</v>
      </c>
      <c r="P1019" s="37" t="str">
        <f>A1013</f>
        <v>Tue</v>
      </c>
      <c r="U1019" s="38"/>
    </row>
    <row r="1020" spans="1:21" ht="14.25" customHeight="1">
      <c r="A1020" s="335" t="s">
        <v>1029</v>
      </c>
      <c r="B1020" s="268"/>
      <c r="C1020" s="42"/>
      <c r="D1020" s="29"/>
      <c r="E1020" s="28"/>
      <c r="F1020" s="39"/>
      <c r="G1020" s="36"/>
      <c r="H1020" s="36"/>
      <c r="I1020" s="36"/>
      <c r="J1020" s="36"/>
      <c r="K1020" s="412"/>
      <c r="L1020" s="2"/>
      <c r="M1020" s="1">
        <v>9</v>
      </c>
      <c r="N1020" s="15">
        <f>A1014</f>
        <v>44936</v>
      </c>
      <c r="O1020" s="15" t="str">
        <f>IF(A1016="","",A1016)</f>
        <v>Luján</v>
      </c>
      <c r="P1020" s="37" t="str">
        <f>A1013</f>
        <v>Tue</v>
      </c>
      <c r="U1020" s="38"/>
    </row>
    <row r="1021" spans="1:21" ht="14.25" customHeight="1" thickBot="1">
      <c r="A1021" s="336" t="s">
        <v>2074</v>
      </c>
      <c r="B1021" s="277"/>
      <c r="C1021" s="284" t="s">
        <v>1713</v>
      </c>
      <c r="D1021" s="259"/>
      <c r="E1021" s="260"/>
      <c r="F1021" s="46"/>
      <c r="G1021" s="261"/>
      <c r="H1021" s="261"/>
      <c r="I1021" s="261"/>
      <c r="J1021" s="261"/>
      <c r="K1021" s="413"/>
      <c r="L1021" s="3"/>
      <c r="M1021" s="1">
        <v>10</v>
      </c>
      <c r="N1021" s="15">
        <f>A1014</f>
        <v>44936</v>
      </c>
      <c r="O1021" s="15" t="str">
        <f>IF(A1016="","",A1016)</f>
        <v>Luján</v>
      </c>
      <c r="P1021" s="37" t="str">
        <f>A1013</f>
        <v>Tue</v>
      </c>
      <c r="U1021" s="38"/>
    </row>
    <row r="1022" spans="1:21" s="239" customFormat="1" ht="14.25" customHeight="1">
      <c r="A1022" s="330"/>
      <c r="B1022" s="234"/>
      <c r="C1022" s="262"/>
      <c r="D1022" s="232"/>
      <c r="E1022" s="41"/>
      <c r="F1022" s="41"/>
      <c r="G1022" s="263"/>
      <c r="H1022" s="263"/>
      <c r="I1022" s="263"/>
      <c r="J1022" s="263"/>
      <c r="K1022" s="411"/>
      <c r="L1022" s="235"/>
      <c r="M1022" s="236"/>
      <c r="N1022" s="237"/>
      <c r="O1022" s="237"/>
      <c r="P1022" s="238"/>
      <c r="U1022" s="240"/>
    </row>
    <row r="1023" spans="1:21" ht="14.25" customHeight="1">
      <c r="A1023" s="331" t="s">
        <v>944</v>
      </c>
      <c r="B1023" s="268">
        <v>4</v>
      </c>
      <c r="C1023" s="42">
        <v>0.375</v>
      </c>
      <c r="D1023" s="12" t="s">
        <v>2056</v>
      </c>
      <c r="E1023" s="28" t="s">
        <v>2064</v>
      </c>
      <c r="F1023" s="329" t="s">
        <v>1885</v>
      </c>
      <c r="G1023" s="36">
        <v>370</v>
      </c>
      <c r="H1023" s="36"/>
      <c r="I1023" s="36" t="s">
        <v>1328</v>
      </c>
      <c r="J1023" s="36"/>
      <c r="K1023" s="412">
        <v>0</v>
      </c>
      <c r="L1023" s="2"/>
      <c r="M1023" s="1">
        <v>2</v>
      </c>
      <c r="N1023" s="15">
        <f>A1024</f>
        <v>44938</v>
      </c>
      <c r="O1023" s="15" t="str">
        <f>IF(A1026="","",A1026)</f>
        <v>Luján</v>
      </c>
      <c r="P1023" s="37" t="str">
        <f>A1023</f>
        <v>Thu</v>
      </c>
      <c r="U1023" s="38"/>
    </row>
    <row r="1024" spans="1:21" ht="14.25" customHeight="1">
      <c r="A1024" s="332">
        <v>44938</v>
      </c>
      <c r="B1024" s="268"/>
      <c r="C1024" s="42"/>
      <c r="D1024" s="29" t="s">
        <v>846</v>
      </c>
      <c r="E1024" s="343" t="s">
        <v>2103</v>
      </c>
      <c r="F1024" s="329" t="s">
        <v>2060</v>
      </c>
      <c r="G1024" s="342"/>
      <c r="H1024" s="342"/>
      <c r="I1024" s="36"/>
      <c r="J1024" s="36"/>
      <c r="K1024" s="412"/>
      <c r="L1024" s="2"/>
      <c r="M1024" s="1">
        <v>3</v>
      </c>
      <c r="N1024" s="15">
        <f>A1024</f>
        <v>44938</v>
      </c>
      <c r="O1024" s="15" t="str">
        <f>IF(A1026="","",A1026)</f>
        <v>Luján</v>
      </c>
      <c r="P1024" s="37" t="str">
        <f>A1023</f>
        <v>Thu</v>
      </c>
      <c r="U1024" s="38"/>
    </row>
    <row r="1025" spans="1:21" ht="14.25" customHeight="1">
      <c r="A1025" s="333">
        <v>183</v>
      </c>
      <c r="B1025" s="268"/>
      <c r="C1025" s="42"/>
      <c r="D1025" s="29"/>
      <c r="E1025" s="343" t="s">
        <v>2106</v>
      </c>
      <c r="F1025" s="41"/>
      <c r="G1025" s="36"/>
      <c r="H1025" s="342"/>
      <c r="I1025" s="36"/>
      <c r="J1025" s="36"/>
      <c r="K1025" s="412"/>
      <c r="L1025" s="2"/>
      <c r="M1025" s="1">
        <v>4</v>
      </c>
      <c r="N1025" s="15">
        <f>A1024</f>
        <v>44938</v>
      </c>
      <c r="O1025" s="15" t="str">
        <f>IF(A1026="","",A1026)</f>
        <v>Luján</v>
      </c>
      <c r="P1025" s="37" t="str">
        <f>A1023</f>
        <v>Thu</v>
      </c>
      <c r="U1025" s="38"/>
    </row>
    <row r="1026" spans="1:21" ht="14.25" customHeight="1">
      <c r="A1026" s="334" t="s">
        <v>64</v>
      </c>
      <c r="B1026" s="268"/>
      <c r="C1026" s="42">
        <v>0.36805555555555558</v>
      </c>
      <c r="D1026" s="29" t="s">
        <v>2117</v>
      </c>
      <c r="E1026" s="28" t="s">
        <v>2121</v>
      </c>
      <c r="F1026" s="329" t="s">
        <v>2119</v>
      </c>
      <c r="G1026" s="36">
        <v>370</v>
      </c>
      <c r="H1026" s="342"/>
      <c r="I1026" s="36">
        <v>370</v>
      </c>
      <c r="J1026" s="36"/>
      <c r="K1026" s="412">
        <v>0</v>
      </c>
      <c r="L1026" s="2"/>
      <c r="M1026" s="1">
        <v>5</v>
      </c>
      <c r="N1026" s="15">
        <f>A1024</f>
        <v>44938</v>
      </c>
      <c r="O1026" s="15" t="str">
        <f>IF(A1026="","",A1026)</f>
        <v>Luján</v>
      </c>
      <c r="P1026" s="37" t="str">
        <f>A1023</f>
        <v>Thu</v>
      </c>
      <c r="U1026" s="38"/>
    </row>
    <row r="1027" spans="1:21" ht="14.25" customHeight="1">
      <c r="A1027" s="340" t="s">
        <v>2068</v>
      </c>
      <c r="B1027" s="268"/>
      <c r="C1027" s="42"/>
      <c r="D1027" s="29" t="s">
        <v>2118</v>
      </c>
      <c r="E1027" s="28"/>
      <c r="F1027" s="464" t="s">
        <v>2120</v>
      </c>
      <c r="G1027" s="36"/>
      <c r="H1027" s="36"/>
      <c r="I1027" s="36"/>
      <c r="J1027" s="36"/>
      <c r="K1027" s="412"/>
      <c r="L1027" s="2"/>
      <c r="M1027" s="1">
        <v>6</v>
      </c>
      <c r="N1027" s="15">
        <f>A1024</f>
        <v>44938</v>
      </c>
      <c r="O1027" s="15" t="str">
        <f>IF(A1026="","",A1026)</f>
        <v>Luján</v>
      </c>
      <c r="P1027" s="37" t="str">
        <f>A1023</f>
        <v>Thu</v>
      </c>
      <c r="U1027" s="38"/>
    </row>
    <row r="1028" spans="1:21" ht="14.25" customHeight="1">
      <c r="A1028" s="335" t="s">
        <v>2126</v>
      </c>
      <c r="B1028" s="268"/>
      <c r="C1028" s="42"/>
      <c r="D1028" s="29"/>
      <c r="E1028" s="28"/>
      <c r="F1028" s="39"/>
      <c r="G1028" s="36"/>
      <c r="H1028" s="36"/>
      <c r="I1028" s="36"/>
      <c r="J1028" s="36"/>
      <c r="K1028" s="412"/>
      <c r="L1028" s="2"/>
      <c r="M1028" s="1">
        <v>7</v>
      </c>
      <c r="N1028" s="15">
        <f>A1024</f>
        <v>44938</v>
      </c>
      <c r="O1028" s="15" t="str">
        <f>IF(A1026="","",A1026)</f>
        <v>Luján</v>
      </c>
      <c r="P1028" s="37" t="str">
        <f>A1023</f>
        <v>Thu</v>
      </c>
      <c r="U1028" s="38"/>
    </row>
    <row r="1029" spans="1:21" ht="14.25" customHeight="1">
      <c r="A1029" s="335" t="s">
        <v>2046</v>
      </c>
      <c r="B1029" s="268"/>
      <c r="C1029" s="42"/>
      <c r="D1029" s="29"/>
      <c r="E1029" s="28"/>
      <c r="F1029" s="41"/>
      <c r="G1029" s="36"/>
      <c r="H1029" s="36"/>
      <c r="I1029" s="36"/>
      <c r="J1029" s="36"/>
      <c r="K1029" s="412"/>
      <c r="L1029" s="2"/>
      <c r="M1029" s="1">
        <v>8</v>
      </c>
      <c r="N1029" s="15">
        <f>A1024</f>
        <v>44938</v>
      </c>
      <c r="O1029" s="15" t="str">
        <f>IF(A1026="","",A1026)</f>
        <v>Luján</v>
      </c>
      <c r="P1029" s="37" t="str">
        <f>A1023</f>
        <v>Thu</v>
      </c>
      <c r="U1029" s="38"/>
    </row>
    <row r="1030" spans="1:21" ht="14.25" customHeight="1">
      <c r="A1030" s="335" t="s">
        <v>2127</v>
      </c>
      <c r="B1030" s="268"/>
      <c r="C1030" s="42"/>
      <c r="D1030" s="29"/>
      <c r="E1030" s="28"/>
      <c r="F1030" s="39"/>
      <c r="G1030" s="36"/>
      <c r="H1030" s="36"/>
      <c r="I1030" s="36"/>
      <c r="J1030" s="36"/>
      <c r="K1030" s="412"/>
      <c r="L1030" s="2"/>
      <c r="M1030" s="1">
        <v>9</v>
      </c>
      <c r="N1030" s="15">
        <f>A1024</f>
        <v>44938</v>
      </c>
      <c r="O1030" s="15" t="str">
        <f>IF(A1026="","",A1026)</f>
        <v>Luján</v>
      </c>
      <c r="P1030" s="37" t="str">
        <f>A1023</f>
        <v>Thu</v>
      </c>
      <c r="U1030" s="38"/>
    </row>
    <row r="1031" spans="1:21" ht="14.25" customHeight="1" thickBot="1">
      <c r="A1031" s="336" t="s">
        <v>2124</v>
      </c>
      <c r="B1031" s="277"/>
      <c r="C1031" s="284" t="s">
        <v>2116</v>
      </c>
      <c r="D1031" s="259"/>
      <c r="E1031" s="260"/>
      <c r="F1031" s="46"/>
      <c r="G1031" s="261"/>
      <c r="H1031" s="261"/>
      <c r="I1031" s="261"/>
      <c r="J1031" s="261"/>
      <c r="K1031" s="413"/>
      <c r="L1031" s="3"/>
      <c r="M1031" s="1">
        <v>10</v>
      </c>
      <c r="N1031" s="15">
        <f>A1024</f>
        <v>44938</v>
      </c>
      <c r="O1031" s="15" t="str">
        <f>IF(A1026="","",A1026)</f>
        <v>Luján</v>
      </c>
      <c r="P1031" s="37" t="str">
        <f>A1023</f>
        <v>Thu</v>
      </c>
      <c r="U1031" s="38"/>
    </row>
    <row r="1032" spans="1:21" s="239" customFormat="1" ht="14.25" customHeight="1">
      <c r="A1032" s="330"/>
      <c r="B1032" s="234"/>
      <c r="C1032" s="262"/>
      <c r="D1032" s="232"/>
      <c r="E1032" s="41"/>
      <c r="F1032" s="41"/>
      <c r="G1032" s="263"/>
      <c r="H1032" s="263"/>
      <c r="I1032" s="263"/>
      <c r="J1032" s="263"/>
      <c r="K1032" s="411"/>
      <c r="L1032" s="235"/>
      <c r="M1032" s="236"/>
      <c r="N1032" s="237"/>
      <c r="O1032" s="237"/>
      <c r="P1032" s="238"/>
      <c r="U1032" s="240"/>
    </row>
    <row r="1033" spans="1:21" ht="14.25" customHeight="1">
      <c r="A1033" s="331" t="s">
        <v>945</v>
      </c>
      <c r="B1033" s="268">
        <v>6</v>
      </c>
      <c r="C1033" s="42">
        <v>0.3576388888888889</v>
      </c>
      <c r="D1033" s="12" t="s">
        <v>1918</v>
      </c>
      <c r="E1033" s="28" t="s">
        <v>62</v>
      </c>
      <c r="F1033" s="41"/>
      <c r="G1033" s="36">
        <v>390</v>
      </c>
      <c r="H1033" s="36"/>
      <c r="I1033" s="36" t="s">
        <v>1870</v>
      </c>
      <c r="J1033" s="36"/>
      <c r="K1033" s="412">
        <v>0</v>
      </c>
      <c r="L1033" s="2"/>
      <c r="M1033" s="1">
        <v>2</v>
      </c>
      <c r="N1033" s="15">
        <f>A1034</f>
        <v>44939</v>
      </c>
      <c r="O1033" s="15" t="str">
        <f>IF(A1036="","",A1036)</f>
        <v>Uco</v>
      </c>
      <c r="P1033" s="37" t="str">
        <f>A1033</f>
        <v>Fri</v>
      </c>
      <c r="U1033" s="38"/>
    </row>
    <row r="1034" spans="1:21" ht="14.25" customHeight="1">
      <c r="A1034" s="332">
        <v>44939</v>
      </c>
      <c r="B1034" s="268"/>
      <c r="C1034" s="42"/>
      <c r="D1034" s="29" t="s">
        <v>846</v>
      </c>
      <c r="E1034" s="28"/>
      <c r="F1034" s="39"/>
      <c r="G1034" s="342"/>
      <c r="H1034" s="342"/>
      <c r="I1034" s="36"/>
      <c r="J1034" s="36"/>
      <c r="K1034" s="412"/>
      <c r="L1034" s="2"/>
      <c r="M1034" s="1">
        <v>3</v>
      </c>
      <c r="N1034" s="15">
        <f>A1034</f>
        <v>44939</v>
      </c>
      <c r="O1034" s="15" t="str">
        <f>IF(A1036="","",A1036)</f>
        <v>Uco</v>
      </c>
      <c r="P1034" s="37" t="str">
        <f>A1033</f>
        <v>Fri</v>
      </c>
      <c r="U1034" s="38"/>
    </row>
    <row r="1035" spans="1:21" ht="14.25" customHeight="1">
      <c r="A1035" s="333">
        <v>184</v>
      </c>
      <c r="B1035" s="268"/>
      <c r="C1035" s="42">
        <v>0.35069444444444442</v>
      </c>
      <c r="D1035" s="29" t="s">
        <v>2110</v>
      </c>
      <c r="E1035" s="28" t="s">
        <v>2111</v>
      </c>
      <c r="F1035" s="41"/>
      <c r="G1035" s="36">
        <v>780</v>
      </c>
      <c r="H1035" s="36" t="s">
        <v>2133</v>
      </c>
      <c r="I1035" s="342"/>
      <c r="J1035" s="36"/>
      <c r="K1035" s="412">
        <v>0</v>
      </c>
      <c r="L1035" s="2"/>
      <c r="M1035" s="1">
        <v>4</v>
      </c>
      <c r="N1035" s="15">
        <f>A1034</f>
        <v>44939</v>
      </c>
      <c r="O1035" s="15" t="str">
        <f>IF(A1036="","",A1036)</f>
        <v>Uco</v>
      </c>
      <c r="P1035" s="37" t="str">
        <f>A1033</f>
        <v>Fri</v>
      </c>
      <c r="U1035" s="38"/>
    </row>
    <row r="1036" spans="1:21" ht="14.25" customHeight="1">
      <c r="A1036" s="334" t="s">
        <v>848</v>
      </c>
      <c r="B1036" s="268"/>
      <c r="C1036" s="43"/>
      <c r="D1036" s="29" t="s">
        <v>2112</v>
      </c>
      <c r="E1036" s="28"/>
      <c r="F1036" s="39"/>
      <c r="G1036" s="342"/>
      <c r="H1036" s="342"/>
      <c r="I1036" s="342"/>
      <c r="J1036" s="36"/>
      <c r="K1036" s="412"/>
      <c r="L1036" s="2"/>
      <c r="M1036" s="1">
        <v>5</v>
      </c>
      <c r="N1036" s="15">
        <f>A1034</f>
        <v>44939</v>
      </c>
      <c r="O1036" s="15" t="str">
        <f>IF(A1036="","",A1036)</f>
        <v>Uco</v>
      </c>
      <c r="P1036" s="37" t="str">
        <f>A1033</f>
        <v>Fri</v>
      </c>
      <c r="U1036" s="38"/>
    </row>
    <row r="1037" spans="1:21" ht="14.25" customHeight="1">
      <c r="A1037" s="335" t="s">
        <v>2130</v>
      </c>
      <c r="B1037" s="268"/>
      <c r="C1037" s="42"/>
      <c r="D1037" s="29" t="s">
        <v>2113</v>
      </c>
      <c r="E1037" s="28"/>
      <c r="F1037" s="345" t="s">
        <v>2134</v>
      </c>
      <c r="G1037" s="342"/>
      <c r="H1037" s="342"/>
      <c r="I1037" s="342"/>
      <c r="J1037" s="36"/>
      <c r="K1037" s="412"/>
      <c r="L1037" s="2"/>
      <c r="M1037" s="1">
        <v>6</v>
      </c>
      <c r="N1037" s="15">
        <f>A1034</f>
        <v>44939</v>
      </c>
      <c r="O1037" s="15" t="str">
        <f>IF(A1036="","",A1036)</f>
        <v>Uco</v>
      </c>
      <c r="P1037" s="37" t="str">
        <f>A1033</f>
        <v>Fri</v>
      </c>
      <c r="U1037" s="38"/>
    </row>
    <row r="1038" spans="1:21" ht="14.25" customHeight="1">
      <c r="A1038" s="335" t="s">
        <v>2131</v>
      </c>
      <c r="B1038" s="268"/>
      <c r="C1038" s="42"/>
      <c r="D1038" s="29" t="s">
        <v>846</v>
      </c>
      <c r="E1038" s="28"/>
      <c r="F1038" s="39"/>
      <c r="G1038" s="342"/>
      <c r="H1038" s="342"/>
      <c r="I1038" s="342"/>
      <c r="J1038" s="36"/>
      <c r="K1038" s="412"/>
      <c r="L1038" s="2"/>
      <c r="M1038" s="1">
        <v>7</v>
      </c>
      <c r="N1038" s="15">
        <f>A1034</f>
        <v>44939</v>
      </c>
      <c r="O1038" s="15" t="str">
        <f>IF(A1036="","",A1036)</f>
        <v>Uco</v>
      </c>
      <c r="P1038" s="37" t="str">
        <f>A1033</f>
        <v>Fri</v>
      </c>
      <c r="U1038" s="38"/>
    </row>
    <row r="1039" spans="1:21" ht="14.25" customHeight="1">
      <c r="A1039" s="335" t="s">
        <v>2132</v>
      </c>
      <c r="B1039" s="268"/>
      <c r="C1039" s="42"/>
      <c r="D1039" s="29"/>
      <c r="E1039" s="28"/>
      <c r="F1039" s="39"/>
      <c r="G1039" s="36"/>
      <c r="H1039" s="36"/>
      <c r="I1039" s="36"/>
      <c r="J1039" s="36"/>
      <c r="K1039" s="412"/>
      <c r="L1039" s="2"/>
      <c r="M1039" s="1">
        <v>8</v>
      </c>
      <c r="N1039" s="15">
        <f>A1034</f>
        <v>44939</v>
      </c>
      <c r="O1039" s="15" t="str">
        <f>IF(A1036="","",A1036)</f>
        <v>Uco</v>
      </c>
      <c r="P1039" s="37" t="str">
        <f>A1033</f>
        <v>Fri</v>
      </c>
      <c r="U1039" s="38"/>
    </row>
    <row r="1040" spans="1:21" ht="14.25" customHeight="1">
      <c r="A1040" s="337"/>
      <c r="B1040" s="268"/>
      <c r="C1040" s="42"/>
      <c r="D1040" s="29"/>
      <c r="E1040" s="28"/>
      <c r="F1040" s="39"/>
      <c r="G1040" s="36"/>
      <c r="H1040" s="36"/>
      <c r="I1040" s="36"/>
      <c r="J1040" s="36"/>
      <c r="K1040" s="412"/>
      <c r="L1040" s="2"/>
      <c r="M1040" s="1">
        <v>9</v>
      </c>
      <c r="N1040" s="15">
        <f>A1034</f>
        <v>44939</v>
      </c>
      <c r="O1040" s="15" t="str">
        <f>IF(A1036="","",A1036)</f>
        <v>Uco</v>
      </c>
      <c r="P1040" s="37" t="str">
        <f>A1033</f>
        <v>Fri</v>
      </c>
      <c r="U1040" s="38"/>
    </row>
    <row r="1041" spans="1:21" ht="14.25" customHeight="1" thickBot="1">
      <c r="A1041" s="336" t="s">
        <v>2129</v>
      </c>
      <c r="B1041" s="277"/>
      <c r="C1041" s="284" t="s">
        <v>2054</v>
      </c>
      <c r="D1041" s="259"/>
      <c r="E1041" s="260"/>
      <c r="F1041" s="46"/>
      <c r="G1041" s="261"/>
      <c r="H1041" s="261"/>
      <c r="I1041" s="261"/>
      <c r="J1041" s="261"/>
      <c r="K1041" s="413"/>
      <c r="L1041" s="3"/>
      <c r="M1041" s="1">
        <v>10</v>
      </c>
      <c r="N1041" s="15">
        <f>A1034</f>
        <v>44939</v>
      </c>
      <c r="O1041" s="15" t="str">
        <f>IF(A1036="","",A1036)</f>
        <v>Uco</v>
      </c>
      <c r="P1041" s="37" t="str">
        <f>A1033</f>
        <v>Fri</v>
      </c>
      <c r="U1041" s="38"/>
    </row>
    <row r="1042" spans="1:21" s="239" customFormat="1" ht="14.25" customHeight="1">
      <c r="A1042" s="330"/>
      <c r="B1042" s="234"/>
      <c r="C1042" s="262"/>
      <c r="D1042" s="328"/>
      <c r="E1042" s="41"/>
      <c r="F1042" s="41"/>
      <c r="G1042" s="263"/>
      <c r="H1042" s="263"/>
      <c r="I1042" s="263"/>
      <c r="J1042" s="263"/>
      <c r="K1042" s="411"/>
      <c r="L1042" s="235"/>
      <c r="M1042" s="236"/>
      <c r="N1042" s="237"/>
      <c r="O1042" s="237"/>
      <c r="P1042" s="238"/>
      <c r="U1042" s="240"/>
    </row>
    <row r="1043" spans="1:21" ht="14.25" customHeight="1">
      <c r="A1043" s="331" t="s">
        <v>942</v>
      </c>
      <c r="B1043" s="268">
        <v>5</v>
      </c>
      <c r="C1043" s="42">
        <v>0.37847222222222227</v>
      </c>
      <c r="D1043" s="12" t="s">
        <v>1305</v>
      </c>
      <c r="E1043" s="28" t="s">
        <v>1373</v>
      </c>
      <c r="F1043" s="360" t="s">
        <v>2181</v>
      </c>
      <c r="G1043" s="36">
        <v>680</v>
      </c>
      <c r="H1043" s="36"/>
      <c r="I1043" s="36">
        <v>204</v>
      </c>
      <c r="J1043" s="36">
        <v>150480</v>
      </c>
      <c r="K1043" s="412">
        <v>0</v>
      </c>
      <c r="L1043" s="2"/>
      <c r="M1043" s="1">
        <v>2</v>
      </c>
      <c r="N1043" s="15">
        <f>A1044</f>
        <v>44943</v>
      </c>
      <c r="O1043" s="15" t="str">
        <f>IF(A1046="","",A1046)</f>
        <v>Luján</v>
      </c>
      <c r="P1043" s="37" t="str">
        <f>A1043</f>
        <v>Tue</v>
      </c>
      <c r="U1043" s="38"/>
    </row>
    <row r="1044" spans="1:21" ht="14.25" customHeight="1">
      <c r="A1044" s="332">
        <v>44943</v>
      </c>
      <c r="B1044" s="268"/>
      <c r="C1044" s="42"/>
      <c r="D1044" s="29" t="s">
        <v>846</v>
      </c>
      <c r="E1044" s="39"/>
      <c r="F1044" s="41"/>
      <c r="G1044" s="36"/>
      <c r="H1044" s="36"/>
      <c r="I1044" s="36"/>
      <c r="J1044" s="36"/>
      <c r="K1044" s="412"/>
      <c r="L1044" s="2"/>
      <c r="M1044" s="1">
        <v>3</v>
      </c>
      <c r="N1044" s="15">
        <f>A1044</f>
        <v>44943</v>
      </c>
      <c r="O1044" s="15" t="str">
        <f>IF(A1046="","",A1046)</f>
        <v>Luján</v>
      </c>
      <c r="P1044" s="37" t="str">
        <f>A1043</f>
        <v>Tue</v>
      </c>
      <c r="U1044" s="38"/>
    </row>
    <row r="1045" spans="1:21" ht="14.25" customHeight="1">
      <c r="A1045" s="333">
        <v>185</v>
      </c>
      <c r="B1045" s="268"/>
      <c r="C1045" s="42">
        <v>0.37847222222222227</v>
      </c>
      <c r="D1045" s="29" t="s">
        <v>2139</v>
      </c>
      <c r="E1045" s="28" t="s">
        <v>1373</v>
      </c>
      <c r="F1045" s="345" t="s">
        <v>2141</v>
      </c>
      <c r="G1045" s="36">
        <v>370</v>
      </c>
      <c r="H1045" s="342"/>
      <c r="I1045" s="36">
        <v>370</v>
      </c>
      <c r="J1045" s="36"/>
      <c r="K1045" s="412">
        <v>0</v>
      </c>
      <c r="L1045" s="2"/>
      <c r="M1045" s="1">
        <v>4</v>
      </c>
      <c r="N1045" s="15">
        <f>A1044</f>
        <v>44943</v>
      </c>
      <c r="O1045" s="15" t="str">
        <f>IF(A1046="","",A1046)</f>
        <v>Luján</v>
      </c>
      <c r="P1045" s="37" t="str">
        <f>A1043</f>
        <v>Tue</v>
      </c>
      <c r="U1045" s="38"/>
    </row>
    <row r="1046" spans="1:21" ht="14.25" customHeight="1">
      <c r="A1046" s="334" t="s">
        <v>64</v>
      </c>
      <c r="B1046" s="268"/>
      <c r="C1046" s="43"/>
      <c r="D1046" s="29" t="s">
        <v>2140</v>
      </c>
      <c r="E1046" s="39"/>
      <c r="F1046" s="345"/>
      <c r="G1046" s="342"/>
      <c r="H1046" s="342"/>
      <c r="I1046" s="36"/>
      <c r="J1046" s="36"/>
      <c r="K1046" s="412"/>
      <c r="L1046" s="2"/>
      <c r="M1046" s="1">
        <v>5</v>
      </c>
      <c r="N1046" s="15">
        <f>A1044</f>
        <v>44943</v>
      </c>
      <c r="O1046" s="15" t="str">
        <f>IF(A1046="","",A1046)</f>
        <v>Luján</v>
      </c>
      <c r="P1046" s="37" t="str">
        <f>A1043</f>
        <v>Tue</v>
      </c>
      <c r="U1046" s="38"/>
    </row>
    <row r="1047" spans="1:21" ht="14.25" customHeight="1">
      <c r="A1047" s="340" t="s">
        <v>2156</v>
      </c>
      <c r="B1047" s="268"/>
      <c r="C1047" s="42">
        <v>0.375</v>
      </c>
      <c r="D1047" s="29" t="s">
        <v>2151</v>
      </c>
      <c r="E1047" s="28" t="s">
        <v>2152</v>
      </c>
      <c r="F1047" s="345" t="s">
        <v>2153</v>
      </c>
      <c r="G1047" s="36">
        <v>185</v>
      </c>
      <c r="H1047" s="36"/>
      <c r="I1047" s="36">
        <v>185</v>
      </c>
      <c r="J1047" s="36"/>
      <c r="K1047" s="412">
        <v>0</v>
      </c>
      <c r="L1047" s="2"/>
      <c r="M1047" s="1">
        <v>6</v>
      </c>
      <c r="N1047" s="15">
        <f>A1044</f>
        <v>44943</v>
      </c>
      <c r="O1047" s="15" t="str">
        <f>IF(A1046="","",A1046)</f>
        <v>Luján</v>
      </c>
      <c r="P1047" s="37" t="str">
        <f>A1043</f>
        <v>Tue</v>
      </c>
      <c r="U1047" s="38"/>
    </row>
    <row r="1048" spans="1:21" ht="14.25" customHeight="1">
      <c r="A1048" s="335" t="s">
        <v>2157</v>
      </c>
      <c r="B1048" s="268"/>
      <c r="C1048" s="42"/>
      <c r="D1048" s="29"/>
      <c r="E1048" s="28"/>
      <c r="F1048" s="360" t="s">
        <v>2185</v>
      </c>
      <c r="G1048" s="36"/>
      <c r="H1048" s="36"/>
      <c r="I1048" s="36"/>
      <c r="J1048" s="36"/>
      <c r="K1048" s="412"/>
      <c r="L1048" s="2"/>
      <c r="M1048" s="1">
        <v>7</v>
      </c>
      <c r="N1048" s="15">
        <f>A1044</f>
        <v>44943</v>
      </c>
      <c r="O1048" s="15" t="str">
        <f>IF(A1046="","",A1046)</f>
        <v>Luján</v>
      </c>
      <c r="P1048" s="37" t="str">
        <f>A1043</f>
        <v>Tue</v>
      </c>
      <c r="U1048" s="38"/>
    </row>
    <row r="1049" spans="1:21" ht="14.25" customHeight="1">
      <c r="A1049" s="335" t="s">
        <v>1028</v>
      </c>
      <c r="B1049" s="268"/>
      <c r="C1049" s="42"/>
      <c r="D1049" s="29"/>
      <c r="E1049" s="28"/>
      <c r="F1049" s="39"/>
      <c r="G1049" s="36"/>
      <c r="H1049" s="36"/>
      <c r="I1049" s="36"/>
      <c r="J1049" s="36"/>
      <c r="K1049" s="412"/>
      <c r="L1049" s="2"/>
      <c r="M1049" s="1">
        <v>8</v>
      </c>
      <c r="N1049" s="15">
        <f>A1044</f>
        <v>44943</v>
      </c>
      <c r="O1049" s="15" t="str">
        <f>IF(A1046="","",A1046)</f>
        <v>Luján</v>
      </c>
      <c r="P1049" s="37" t="str">
        <f>A1043</f>
        <v>Tue</v>
      </c>
      <c r="U1049" s="38"/>
    </row>
    <row r="1050" spans="1:21" ht="14.25" customHeight="1">
      <c r="A1050" s="335" t="s">
        <v>1029</v>
      </c>
      <c r="B1050" s="268"/>
      <c r="C1050" s="42"/>
      <c r="D1050" s="29"/>
      <c r="E1050" s="28"/>
      <c r="F1050" s="39"/>
      <c r="G1050" s="36"/>
      <c r="H1050" s="36"/>
      <c r="I1050" s="36"/>
      <c r="J1050" s="36"/>
      <c r="K1050" s="412"/>
      <c r="L1050" s="2"/>
      <c r="M1050" s="1">
        <v>9</v>
      </c>
      <c r="N1050" s="15">
        <f>A1044</f>
        <v>44943</v>
      </c>
      <c r="O1050" s="15" t="str">
        <f>IF(A1046="","",A1046)</f>
        <v>Luján</v>
      </c>
      <c r="P1050" s="37" t="str">
        <f>A1043</f>
        <v>Tue</v>
      </c>
      <c r="U1050" s="38"/>
    </row>
    <row r="1051" spans="1:21" ht="14.25" customHeight="1" thickBot="1">
      <c r="A1051" s="336" t="s">
        <v>2154</v>
      </c>
      <c r="B1051" s="277"/>
      <c r="C1051" s="284" t="s">
        <v>1022</v>
      </c>
      <c r="D1051" s="259"/>
      <c r="E1051" s="260"/>
      <c r="F1051" s="46"/>
      <c r="G1051" s="261"/>
      <c r="H1051" s="261"/>
      <c r="I1051" s="261"/>
      <c r="J1051" s="261"/>
      <c r="K1051" s="413"/>
      <c r="L1051" s="3"/>
      <c r="M1051" s="1">
        <v>10</v>
      </c>
      <c r="N1051" s="15">
        <f>A1044</f>
        <v>44943</v>
      </c>
      <c r="O1051" s="15" t="str">
        <f>IF(A1046="","",A1046)</f>
        <v>Luján</v>
      </c>
      <c r="P1051" s="37" t="str">
        <f>A1043</f>
        <v>Tue</v>
      </c>
      <c r="U1051" s="38"/>
    </row>
    <row r="1052" spans="1:21" s="239" customFormat="1" ht="14.25" customHeight="1">
      <c r="A1052" s="330"/>
      <c r="B1052" s="234"/>
      <c r="C1052" s="262"/>
      <c r="D1052" s="232"/>
      <c r="E1052" s="41"/>
      <c r="F1052" s="41"/>
      <c r="G1052" s="263"/>
      <c r="H1052" s="263"/>
      <c r="I1052" s="263"/>
      <c r="J1052" s="263"/>
      <c r="K1052" s="411"/>
      <c r="L1052" s="235"/>
      <c r="M1052" s="236"/>
      <c r="N1052" s="237"/>
      <c r="O1052" s="237"/>
      <c r="P1052" s="238"/>
      <c r="U1052" s="240"/>
    </row>
    <row r="1053" spans="1:21" ht="14.25" customHeight="1">
      <c r="A1053" s="331" t="s">
        <v>943</v>
      </c>
      <c r="B1053" s="268">
        <v>6</v>
      </c>
      <c r="C1053" s="42">
        <v>0.35416666666666669</v>
      </c>
      <c r="D1053" s="12" t="s">
        <v>1305</v>
      </c>
      <c r="E1053" s="28" t="s">
        <v>1373</v>
      </c>
      <c r="F1053" s="360" t="s">
        <v>2184</v>
      </c>
      <c r="G1053" s="36">
        <v>680</v>
      </c>
      <c r="H1053" s="36"/>
      <c r="I1053" s="36">
        <v>204</v>
      </c>
      <c r="J1053" s="36">
        <v>150480</v>
      </c>
      <c r="K1053" s="412">
        <v>0</v>
      </c>
      <c r="L1053" s="2"/>
      <c r="M1053" s="1">
        <v>2</v>
      </c>
      <c r="N1053" s="15">
        <f>A1054</f>
        <v>44944</v>
      </c>
      <c r="O1053" s="15" t="str">
        <f>IF(A1056="","",A1056)</f>
        <v>Uco</v>
      </c>
      <c r="P1053" s="37" t="str">
        <f>A1053</f>
        <v>Wed</v>
      </c>
      <c r="U1053" s="38"/>
    </row>
    <row r="1054" spans="1:21" ht="14.25" customHeight="1">
      <c r="A1054" s="332">
        <v>44944</v>
      </c>
      <c r="B1054" s="268"/>
      <c r="C1054" s="42"/>
      <c r="D1054" s="29" t="s">
        <v>846</v>
      </c>
      <c r="E1054" s="28"/>
      <c r="F1054" s="329"/>
      <c r="G1054" s="36"/>
      <c r="H1054" s="36"/>
      <c r="I1054" s="36"/>
      <c r="J1054" s="36"/>
      <c r="K1054" s="412"/>
      <c r="L1054" s="2"/>
      <c r="M1054" s="1">
        <v>3</v>
      </c>
      <c r="N1054" s="15">
        <f>A1054</f>
        <v>44944</v>
      </c>
      <c r="O1054" s="15" t="str">
        <f>IF(A1056="","",A1056)</f>
        <v>Uco</v>
      </c>
      <c r="P1054" s="37" t="str">
        <f>A1053</f>
        <v>Wed</v>
      </c>
      <c r="U1054" s="38"/>
    </row>
    <row r="1055" spans="1:21" ht="14.25" customHeight="1">
      <c r="A1055" s="333">
        <v>186</v>
      </c>
      <c r="B1055" s="268"/>
      <c r="C1055" s="42">
        <v>0.3611111111111111</v>
      </c>
      <c r="D1055" s="29" t="s">
        <v>2136</v>
      </c>
      <c r="E1055" s="12" t="s">
        <v>2137</v>
      </c>
      <c r="F1055" s="329" t="s">
        <v>1194</v>
      </c>
      <c r="G1055" s="36">
        <v>390</v>
      </c>
      <c r="H1055" s="36"/>
      <c r="I1055" s="36">
        <v>390</v>
      </c>
      <c r="J1055" s="36"/>
      <c r="K1055" s="412">
        <v>0</v>
      </c>
      <c r="L1055" s="2"/>
      <c r="M1055" s="1">
        <v>4</v>
      </c>
      <c r="N1055" s="15">
        <f>A1054</f>
        <v>44944</v>
      </c>
      <c r="O1055" s="15" t="str">
        <f>IF(A1056="","",A1056)</f>
        <v>Uco</v>
      </c>
      <c r="P1055" s="37" t="str">
        <f>A1053</f>
        <v>Wed</v>
      </c>
      <c r="U1055" s="38"/>
    </row>
    <row r="1056" spans="1:21" ht="14.25" customHeight="1">
      <c r="A1056" s="334" t="s">
        <v>848</v>
      </c>
      <c r="B1056" s="268"/>
      <c r="C1056" s="43"/>
      <c r="D1056" s="29" t="s">
        <v>2155</v>
      </c>
      <c r="E1056" s="28"/>
      <c r="F1056" s="39"/>
      <c r="G1056" s="342"/>
      <c r="H1056" s="342"/>
      <c r="I1056" s="36"/>
      <c r="J1056" s="36"/>
      <c r="K1056" s="412"/>
      <c r="L1056" s="2"/>
      <c r="M1056" s="1">
        <v>5</v>
      </c>
      <c r="N1056" s="15">
        <f>A1054</f>
        <v>44944</v>
      </c>
      <c r="O1056" s="15" t="str">
        <f>IF(A1056="","",A1056)</f>
        <v>Uco</v>
      </c>
      <c r="P1056" s="37" t="str">
        <f>A1053</f>
        <v>Wed</v>
      </c>
      <c r="U1056" s="38"/>
    </row>
    <row r="1057" spans="1:21" ht="14.25" customHeight="1">
      <c r="A1057" s="335" t="s">
        <v>1186</v>
      </c>
      <c r="B1057" s="268"/>
      <c r="C1057" s="42">
        <v>0.35069444444444442</v>
      </c>
      <c r="D1057" s="29" t="s">
        <v>2147</v>
      </c>
      <c r="E1057" s="28" t="s">
        <v>82</v>
      </c>
      <c r="F1057" s="28" t="s">
        <v>2170</v>
      </c>
      <c r="G1057" s="36">
        <v>390</v>
      </c>
      <c r="H1057" s="36"/>
      <c r="I1057" s="36">
        <v>390</v>
      </c>
      <c r="J1057" s="36"/>
      <c r="K1057" s="412">
        <v>0</v>
      </c>
      <c r="L1057" s="2"/>
      <c r="M1057" s="1">
        <v>6</v>
      </c>
      <c r="N1057" s="15">
        <f>A1054</f>
        <v>44944</v>
      </c>
      <c r="O1057" s="15" t="str">
        <f>IF(A1056="","",A1056)</f>
        <v>Uco</v>
      </c>
      <c r="P1057" s="37" t="str">
        <f>A1053</f>
        <v>Wed</v>
      </c>
      <c r="U1057" s="38"/>
    </row>
    <row r="1058" spans="1:21" ht="14.25" customHeight="1">
      <c r="A1058" s="335" t="s">
        <v>998</v>
      </c>
      <c r="B1058" s="268"/>
      <c r="C1058" s="42"/>
      <c r="D1058" s="29" t="s">
        <v>1833</v>
      </c>
      <c r="E1058" s="28"/>
      <c r="F1058" s="28" t="s">
        <v>2148</v>
      </c>
      <c r="G1058" s="36"/>
      <c r="H1058" s="36"/>
      <c r="I1058" s="36"/>
      <c r="J1058" s="36"/>
      <c r="K1058" s="412"/>
      <c r="L1058" s="2"/>
      <c r="M1058" s="1">
        <v>7</v>
      </c>
      <c r="N1058" s="15">
        <f>A1054</f>
        <v>44944</v>
      </c>
      <c r="O1058" s="15" t="str">
        <f>IF(A1056="","",A1056)</f>
        <v>Uco</v>
      </c>
      <c r="P1058" s="37" t="str">
        <f>A1053</f>
        <v>Wed</v>
      </c>
      <c r="U1058" s="38"/>
    </row>
    <row r="1059" spans="1:21" ht="14.25" customHeight="1">
      <c r="A1059" s="335" t="s">
        <v>2169</v>
      </c>
      <c r="B1059" s="268"/>
      <c r="C1059" s="42"/>
      <c r="D1059" s="29"/>
      <c r="E1059" s="28"/>
      <c r="F1059" s="39"/>
      <c r="G1059" s="36"/>
      <c r="H1059" s="36"/>
      <c r="I1059" s="36"/>
      <c r="J1059" s="36"/>
      <c r="K1059" s="412"/>
      <c r="L1059" s="2"/>
      <c r="M1059" s="1">
        <v>8</v>
      </c>
      <c r="N1059" s="15">
        <f>A1054</f>
        <v>44944</v>
      </c>
      <c r="O1059" s="15" t="str">
        <f>IF(A1056="","",A1056)</f>
        <v>Uco</v>
      </c>
      <c r="P1059" s="37" t="str">
        <f>A1053</f>
        <v>Wed</v>
      </c>
      <c r="U1059" s="38"/>
    </row>
    <row r="1060" spans="1:21" ht="14.25" customHeight="1">
      <c r="A1060" s="337"/>
      <c r="B1060" s="268"/>
      <c r="C1060" s="42"/>
      <c r="D1060" s="29"/>
      <c r="E1060" s="28"/>
      <c r="F1060" s="39"/>
      <c r="G1060" s="36"/>
      <c r="H1060" s="36"/>
      <c r="I1060" s="36"/>
      <c r="J1060" s="36"/>
      <c r="K1060" s="412"/>
      <c r="L1060" s="2"/>
      <c r="M1060" s="1">
        <v>9</v>
      </c>
      <c r="N1060" s="15">
        <f>A1054</f>
        <v>44944</v>
      </c>
      <c r="O1060" s="15" t="str">
        <f>IF(A1056="","",A1056)</f>
        <v>Uco</v>
      </c>
      <c r="P1060" s="37" t="str">
        <f>A1053</f>
        <v>Wed</v>
      </c>
      <c r="U1060" s="38"/>
    </row>
    <row r="1061" spans="1:21" ht="14.25" customHeight="1" thickBot="1">
      <c r="A1061" s="336" t="s">
        <v>2164</v>
      </c>
      <c r="B1061" s="277"/>
      <c r="C1061" s="284" t="s">
        <v>2012</v>
      </c>
      <c r="D1061" s="259"/>
      <c r="E1061" s="260"/>
      <c r="F1061" s="46"/>
      <c r="G1061" s="261"/>
      <c r="H1061" s="261"/>
      <c r="I1061" s="261"/>
      <c r="J1061" s="261"/>
      <c r="K1061" s="413"/>
      <c r="L1061" s="3"/>
      <c r="M1061" s="1">
        <v>10</v>
      </c>
      <c r="N1061" s="15">
        <f>A1054</f>
        <v>44944</v>
      </c>
      <c r="O1061" s="15" t="str">
        <f>IF(A1056="","",A1056)</f>
        <v>Uco</v>
      </c>
      <c r="P1061" s="37" t="str">
        <f>A1053</f>
        <v>Wed</v>
      </c>
      <c r="U1061" s="38"/>
    </row>
    <row r="1062" spans="1:21" s="239" customFormat="1" ht="14.25" customHeight="1">
      <c r="A1062" s="330"/>
      <c r="B1062" s="234"/>
      <c r="C1062" s="262"/>
      <c r="D1062" s="232"/>
      <c r="E1062" s="41"/>
      <c r="F1062" s="41"/>
      <c r="G1062" s="263"/>
      <c r="H1062" s="263"/>
      <c r="I1062" s="263"/>
      <c r="J1062" s="263"/>
      <c r="K1062" s="411"/>
      <c r="L1062" s="235"/>
      <c r="M1062" s="236"/>
      <c r="N1062" s="237"/>
      <c r="O1062" s="237"/>
      <c r="P1062" s="238"/>
      <c r="U1062" s="240"/>
    </row>
    <row r="1063" spans="1:21" ht="14.25" customHeight="1">
      <c r="A1063" s="331" t="s">
        <v>944</v>
      </c>
      <c r="B1063" s="268">
        <v>4</v>
      </c>
      <c r="C1063" s="42">
        <v>0.375</v>
      </c>
      <c r="D1063" s="12" t="s">
        <v>2018</v>
      </c>
      <c r="E1063" s="28" t="s">
        <v>374</v>
      </c>
      <c r="F1063" s="41" t="s">
        <v>2161</v>
      </c>
      <c r="G1063" s="36">
        <v>720</v>
      </c>
      <c r="H1063" s="36"/>
      <c r="I1063" s="36" t="s">
        <v>2182</v>
      </c>
      <c r="J1063" s="36"/>
      <c r="K1063" s="412">
        <v>0</v>
      </c>
      <c r="L1063" s="2"/>
      <c r="M1063" s="1">
        <v>2</v>
      </c>
      <c r="N1063" s="15">
        <f>A1064</f>
        <v>44945</v>
      </c>
      <c r="O1063" s="15" t="str">
        <f>IF(A1066="","",A1066)</f>
        <v>Luján</v>
      </c>
      <c r="P1063" s="37" t="str">
        <f>A1063</f>
        <v>Thu</v>
      </c>
      <c r="U1063" s="38"/>
    </row>
    <row r="1064" spans="1:21" ht="14.25" customHeight="1">
      <c r="A1064" s="332">
        <v>44945</v>
      </c>
      <c r="B1064" s="268"/>
      <c r="C1064" s="42"/>
      <c r="D1064" s="12" t="s">
        <v>2019</v>
      </c>
      <c r="E1064" s="28"/>
      <c r="F1064" s="41"/>
      <c r="G1064" s="36"/>
      <c r="H1064" s="36"/>
      <c r="I1064" s="36"/>
      <c r="J1064" s="36"/>
      <c r="K1064" s="412"/>
      <c r="L1064" s="2"/>
      <c r="M1064" s="1">
        <v>3</v>
      </c>
      <c r="N1064" s="15">
        <f>A1064</f>
        <v>44945</v>
      </c>
      <c r="O1064" s="15" t="str">
        <f>IF(A1066="","",A1066)</f>
        <v>Luján</v>
      </c>
      <c r="P1064" s="37" t="str">
        <f>A1063</f>
        <v>Thu</v>
      </c>
      <c r="U1064" s="38"/>
    </row>
    <row r="1065" spans="1:21" ht="14.25" customHeight="1">
      <c r="A1065" s="333">
        <v>187</v>
      </c>
      <c r="B1065" s="268"/>
      <c r="C1065" s="42">
        <v>0.3611111111111111</v>
      </c>
      <c r="D1065" s="29" t="s">
        <v>2109</v>
      </c>
      <c r="E1065" s="28" t="s">
        <v>2142</v>
      </c>
      <c r="F1065" s="41"/>
      <c r="G1065" s="36">
        <v>370</v>
      </c>
      <c r="H1065" s="36"/>
      <c r="I1065" s="36" t="s">
        <v>1328</v>
      </c>
      <c r="J1065" s="36"/>
      <c r="K1065" s="412">
        <v>0</v>
      </c>
      <c r="L1065" s="2"/>
      <c r="M1065" s="1">
        <v>4</v>
      </c>
      <c r="N1065" s="15">
        <f>A1064</f>
        <v>44945</v>
      </c>
      <c r="O1065" s="15" t="str">
        <f>IF(A1066="","",A1066)</f>
        <v>Luján</v>
      </c>
      <c r="P1065" s="37" t="str">
        <f>A1063</f>
        <v>Thu</v>
      </c>
      <c r="U1065" s="38"/>
    </row>
    <row r="1066" spans="1:21" ht="14.25" customHeight="1">
      <c r="A1066" s="334" t="s">
        <v>64</v>
      </c>
      <c r="B1066" s="268"/>
      <c r="C1066" s="43"/>
      <c r="D1066" s="29" t="s">
        <v>846</v>
      </c>
      <c r="E1066" s="39"/>
      <c r="F1066" s="39" t="s">
        <v>40</v>
      </c>
      <c r="G1066" s="342"/>
      <c r="H1066" s="342"/>
      <c r="I1066" s="36"/>
      <c r="J1066" s="36"/>
      <c r="K1066" s="412"/>
      <c r="L1066" s="2"/>
      <c r="M1066" s="1">
        <v>5</v>
      </c>
      <c r="N1066" s="15">
        <f>A1064</f>
        <v>44945</v>
      </c>
      <c r="O1066" s="15" t="str">
        <f>IF(A1066="","",A1066)</f>
        <v>Luján</v>
      </c>
      <c r="P1066" s="37" t="str">
        <f>A1063</f>
        <v>Thu</v>
      </c>
      <c r="U1066" s="38"/>
    </row>
    <row r="1067" spans="1:21" ht="14.25" customHeight="1">
      <c r="A1067" s="335" t="s">
        <v>1068</v>
      </c>
      <c r="B1067" s="268"/>
      <c r="C1067" s="42"/>
      <c r="D1067" s="29"/>
      <c r="E1067" s="28"/>
      <c r="F1067" s="39"/>
      <c r="G1067" s="36"/>
      <c r="H1067" s="36"/>
      <c r="I1067" s="36"/>
      <c r="J1067" s="36"/>
      <c r="K1067" s="412"/>
      <c r="L1067" s="2"/>
      <c r="M1067" s="1">
        <v>6</v>
      </c>
      <c r="N1067" s="15">
        <f>A1064</f>
        <v>44945</v>
      </c>
      <c r="O1067" s="15" t="str">
        <f>IF(A1066="","",A1066)</f>
        <v>Luján</v>
      </c>
      <c r="P1067" s="37" t="str">
        <f>A1063</f>
        <v>Thu</v>
      </c>
      <c r="U1067" s="38"/>
    </row>
    <row r="1068" spans="1:21" ht="14.25" customHeight="1">
      <c r="A1068" s="335" t="s">
        <v>1346</v>
      </c>
      <c r="B1068" s="268"/>
      <c r="C1068" s="42"/>
      <c r="D1068" s="29"/>
      <c r="E1068" s="28"/>
      <c r="F1068" s="39"/>
      <c r="G1068" s="36"/>
      <c r="H1068" s="36"/>
      <c r="I1068" s="36"/>
      <c r="J1068" s="36"/>
      <c r="K1068" s="412"/>
      <c r="L1068" s="2"/>
      <c r="M1068" s="1">
        <v>7</v>
      </c>
      <c r="N1068" s="15">
        <f>A1064</f>
        <v>44945</v>
      </c>
      <c r="O1068" s="15" t="str">
        <f>IF(A1066="","",A1066)</f>
        <v>Luján</v>
      </c>
      <c r="P1068" s="37" t="str">
        <f>A1063</f>
        <v>Thu</v>
      </c>
      <c r="U1068" s="38"/>
    </row>
    <row r="1069" spans="1:21" ht="14.25" customHeight="1">
      <c r="A1069" s="335" t="s">
        <v>1028</v>
      </c>
      <c r="B1069" s="268"/>
      <c r="C1069" s="42"/>
      <c r="D1069" s="29"/>
      <c r="E1069" s="28"/>
      <c r="F1069" s="39"/>
      <c r="G1069" s="36"/>
      <c r="H1069" s="36"/>
      <c r="I1069" s="36"/>
      <c r="J1069" s="36"/>
      <c r="K1069" s="412"/>
      <c r="L1069" s="2"/>
      <c r="M1069" s="1">
        <v>8</v>
      </c>
      <c r="N1069" s="15">
        <f>A1064</f>
        <v>44945</v>
      </c>
      <c r="O1069" s="15" t="str">
        <f>IF(A1066="","",A1066)</f>
        <v>Luján</v>
      </c>
      <c r="P1069" s="37" t="str">
        <f>A1063</f>
        <v>Thu</v>
      </c>
      <c r="U1069" s="38"/>
    </row>
    <row r="1070" spans="1:21" ht="14.25" customHeight="1">
      <c r="A1070" s="335" t="s">
        <v>1071</v>
      </c>
      <c r="B1070" s="268"/>
      <c r="C1070" s="42"/>
      <c r="D1070" s="29"/>
      <c r="E1070" s="28"/>
      <c r="F1070" s="39"/>
      <c r="G1070" s="36"/>
      <c r="H1070" s="36"/>
      <c r="I1070" s="36"/>
      <c r="J1070" s="36"/>
      <c r="K1070" s="412"/>
      <c r="L1070" s="2"/>
      <c r="M1070" s="1">
        <v>9</v>
      </c>
      <c r="N1070" s="15">
        <f>A1064</f>
        <v>44945</v>
      </c>
      <c r="O1070" s="15" t="str">
        <f>IF(A1066="","",A1066)</f>
        <v>Luján</v>
      </c>
      <c r="P1070" s="37" t="str">
        <f>A1063</f>
        <v>Thu</v>
      </c>
      <c r="U1070" s="38"/>
    </row>
    <row r="1071" spans="1:21" ht="14.25" customHeight="1" thickBot="1">
      <c r="A1071" s="336" t="s">
        <v>2183</v>
      </c>
      <c r="B1071" s="277"/>
      <c r="C1071" s="284" t="s">
        <v>1591</v>
      </c>
      <c r="D1071" s="259"/>
      <c r="E1071" s="260"/>
      <c r="F1071" s="46"/>
      <c r="G1071" s="261"/>
      <c r="H1071" s="261"/>
      <c r="I1071" s="261"/>
      <c r="J1071" s="261"/>
      <c r="K1071" s="413"/>
      <c r="L1071" s="3"/>
      <c r="M1071" s="1">
        <v>10</v>
      </c>
      <c r="N1071" s="15">
        <f>A1064</f>
        <v>44945</v>
      </c>
      <c r="O1071" s="15" t="str">
        <f>IF(A1066="","",A1066)</f>
        <v>Luján</v>
      </c>
      <c r="P1071" s="37" t="str">
        <f>A1063</f>
        <v>Thu</v>
      </c>
      <c r="U1071" s="38"/>
    </row>
    <row r="1072" spans="1:21" s="239" customFormat="1" ht="14.25" customHeight="1">
      <c r="A1072" s="330"/>
      <c r="B1072" s="234"/>
      <c r="C1072" s="262"/>
      <c r="D1072" s="328"/>
      <c r="E1072" s="41"/>
      <c r="F1072" s="41"/>
      <c r="G1072" s="263"/>
      <c r="H1072" s="263"/>
      <c r="I1072" s="263"/>
      <c r="J1072" s="263"/>
      <c r="K1072" s="411"/>
      <c r="L1072" s="235"/>
      <c r="M1072" s="236"/>
      <c r="N1072" s="237"/>
      <c r="O1072" s="237"/>
      <c r="P1072" s="238"/>
      <c r="U1072" s="240"/>
    </row>
    <row r="1073" spans="1:21" ht="14.25" customHeight="1">
      <c r="A1073" s="331" t="s">
        <v>945</v>
      </c>
      <c r="B1073" s="268">
        <v>2</v>
      </c>
      <c r="C1073" s="42">
        <v>0.36458333333333331</v>
      </c>
      <c r="D1073" s="12" t="s">
        <v>2018</v>
      </c>
      <c r="E1073" s="28" t="s">
        <v>374</v>
      </c>
      <c r="F1073" s="41" t="s">
        <v>2161</v>
      </c>
      <c r="G1073" s="36">
        <v>720</v>
      </c>
      <c r="H1073" s="36"/>
      <c r="I1073" s="36" t="s">
        <v>2182</v>
      </c>
      <c r="J1073" s="36"/>
      <c r="K1073" s="412">
        <v>0</v>
      </c>
      <c r="L1073" s="2"/>
      <c r="M1073" s="1">
        <v>2</v>
      </c>
      <c r="N1073" s="15">
        <f>A1074</f>
        <v>44946</v>
      </c>
      <c r="O1073" s="15" t="str">
        <f>IF(A1076="","",A1076)</f>
        <v>Uco</v>
      </c>
      <c r="P1073" s="37" t="str">
        <f>A1073</f>
        <v>Fri</v>
      </c>
      <c r="U1073" s="38"/>
    </row>
    <row r="1074" spans="1:21" ht="14.25" customHeight="1">
      <c r="A1074" s="332">
        <v>44946</v>
      </c>
      <c r="B1074" s="268"/>
      <c r="C1074" s="42"/>
      <c r="D1074" s="12" t="s">
        <v>2019</v>
      </c>
      <c r="E1074" s="28"/>
      <c r="F1074" s="41"/>
      <c r="G1074" s="36"/>
      <c r="H1074" s="36"/>
      <c r="I1074" s="36"/>
      <c r="J1074" s="36"/>
      <c r="K1074" s="412"/>
      <c r="L1074" s="2"/>
      <c r="M1074" s="1">
        <v>3</v>
      </c>
      <c r="N1074" s="15">
        <f>A1074</f>
        <v>44946</v>
      </c>
      <c r="O1074" s="15" t="str">
        <f>IF(A1076="","",A1076)</f>
        <v>Uco</v>
      </c>
      <c r="P1074" s="37" t="str">
        <f>A1073</f>
        <v>Fri</v>
      </c>
      <c r="U1074" s="38"/>
    </row>
    <row r="1075" spans="1:21" ht="14.25" customHeight="1">
      <c r="A1075" s="333">
        <v>188</v>
      </c>
      <c r="B1075" s="268"/>
      <c r="C1075" s="42"/>
      <c r="D1075" s="40"/>
      <c r="E1075" s="39"/>
      <c r="F1075" s="39"/>
      <c r="G1075" s="342"/>
      <c r="H1075" s="342"/>
      <c r="I1075" s="36"/>
      <c r="J1075" s="36"/>
      <c r="K1075" s="412"/>
      <c r="L1075" s="2"/>
      <c r="M1075" s="1">
        <v>4</v>
      </c>
      <c r="N1075" s="15">
        <f>A1074</f>
        <v>44946</v>
      </c>
      <c r="O1075" s="15" t="str">
        <f>IF(A1076="","",A1076)</f>
        <v>Uco</v>
      </c>
      <c r="P1075" s="37" t="str">
        <f>A1073</f>
        <v>Fri</v>
      </c>
      <c r="U1075" s="38"/>
    </row>
    <row r="1076" spans="1:21" ht="14.25" customHeight="1">
      <c r="A1076" s="334" t="s">
        <v>848</v>
      </c>
      <c r="B1076" s="268"/>
      <c r="C1076" s="43"/>
      <c r="D1076" s="40"/>
      <c r="E1076" s="39"/>
      <c r="F1076" s="39"/>
      <c r="G1076" s="342"/>
      <c r="H1076" s="342"/>
      <c r="I1076" s="36"/>
      <c r="J1076" s="36"/>
      <c r="K1076" s="412"/>
      <c r="L1076" s="2"/>
      <c r="M1076" s="1">
        <v>5</v>
      </c>
      <c r="N1076" s="15">
        <f>A1074</f>
        <v>44946</v>
      </c>
      <c r="O1076" s="15" t="str">
        <f>IF(A1076="","",A1076)</f>
        <v>Uco</v>
      </c>
      <c r="P1076" s="37" t="str">
        <f>A1073</f>
        <v>Fri</v>
      </c>
      <c r="U1076" s="38"/>
    </row>
    <row r="1077" spans="1:21" ht="14.25" customHeight="1">
      <c r="A1077" s="335" t="s">
        <v>2198</v>
      </c>
      <c r="B1077" s="268"/>
      <c r="C1077" s="42"/>
      <c r="D1077" s="29"/>
      <c r="E1077" s="28"/>
      <c r="F1077" s="39"/>
      <c r="G1077" s="36"/>
      <c r="H1077" s="36"/>
      <c r="I1077" s="36"/>
      <c r="J1077" s="36"/>
      <c r="K1077" s="412"/>
      <c r="L1077" s="2"/>
      <c r="M1077" s="1">
        <v>6</v>
      </c>
      <c r="N1077" s="15">
        <f>A1074</f>
        <v>44946</v>
      </c>
      <c r="O1077" s="15" t="str">
        <f>IF(A1076="","",A1076)</f>
        <v>Uco</v>
      </c>
      <c r="P1077" s="37" t="str">
        <f>A1073</f>
        <v>Fri</v>
      </c>
      <c r="U1077" s="38"/>
    </row>
    <row r="1078" spans="1:21" ht="14.25" customHeight="1">
      <c r="A1078" s="335" t="s">
        <v>998</v>
      </c>
      <c r="B1078" s="268"/>
      <c r="C1078" s="42"/>
      <c r="D1078" s="29"/>
      <c r="E1078" s="28"/>
      <c r="F1078" s="39"/>
      <c r="G1078" s="36"/>
      <c r="H1078" s="36"/>
      <c r="I1078" s="36"/>
      <c r="J1078" s="36"/>
      <c r="K1078" s="412"/>
      <c r="L1078" s="2"/>
      <c r="M1078" s="1">
        <v>7</v>
      </c>
      <c r="N1078" s="15">
        <f>A1074</f>
        <v>44946</v>
      </c>
      <c r="O1078" s="15" t="str">
        <f>IF(A1076="","",A1076)</f>
        <v>Uco</v>
      </c>
      <c r="P1078" s="37" t="str">
        <f>A1073</f>
        <v>Fri</v>
      </c>
      <c r="U1078" s="38"/>
    </row>
    <row r="1079" spans="1:21" ht="14.25" customHeight="1">
      <c r="A1079" s="335" t="s">
        <v>2199</v>
      </c>
      <c r="B1079" s="268"/>
      <c r="C1079" s="42"/>
      <c r="D1079" s="29"/>
      <c r="E1079" s="28"/>
      <c r="F1079" s="39"/>
      <c r="G1079" s="36"/>
      <c r="H1079" s="36"/>
      <c r="I1079" s="36"/>
      <c r="J1079" s="36"/>
      <c r="K1079" s="412"/>
      <c r="L1079" s="2"/>
      <c r="M1079" s="1">
        <v>8</v>
      </c>
      <c r="N1079" s="15">
        <f>A1074</f>
        <v>44946</v>
      </c>
      <c r="O1079" s="15" t="str">
        <f>IF(A1076="","",A1076)</f>
        <v>Uco</v>
      </c>
      <c r="P1079" s="37" t="str">
        <f>A1073</f>
        <v>Fri</v>
      </c>
      <c r="U1079" s="38"/>
    </row>
    <row r="1080" spans="1:21" ht="14.25" customHeight="1">
      <c r="A1080" s="337"/>
      <c r="B1080" s="268"/>
      <c r="C1080" s="42"/>
      <c r="D1080" s="29"/>
      <c r="E1080" s="28"/>
      <c r="F1080" s="39"/>
      <c r="G1080" s="36"/>
      <c r="H1080" s="36"/>
      <c r="I1080" s="36"/>
      <c r="J1080" s="36"/>
      <c r="K1080" s="412"/>
      <c r="L1080" s="2"/>
      <c r="M1080" s="1">
        <v>9</v>
      </c>
      <c r="N1080" s="15">
        <f>A1074</f>
        <v>44946</v>
      </c>
      <c r="O1080" s="15" t="str">
        <f>IF(A1076="","",A1076)</f>
        <v>Uco</v>
      </c>
      <c r="P1080" s="37" t="str">
        <f>A1073</f>
        <v>Fri</v>
      </c>
      <c r="U1080" s="38"/>
    </row>
    <row r="1081" spans="1:21" ht="14.25" customHeight="1" thickBot="1">
      <c r="A1081" s="336" t="s">
        <v>2189</v>
      </c>
      <c r="B1081" s="277"/>
      <c r="C1081" s="284" t="s">
        <v>1591</v>
      </c>
      <c r="D1081" s="259"/>
      <c r="E1081" s="260"/>
      <c r="F1081" s="46"/>
      <c r="G1081" s="261"/>
      <c r="H1081" s="261"/>
      <c r="I1081" s="261"/>
      <c r="J1081" s="261"/>
      <c r="K1081" s="413"/>
      <c r="L1081" s="3"/>
      <c r="M1081" s="1">
        <v>10</v>
      </c>
      <c r="N1081" s="15">
        <f>A1074</f>
        <v>44946</v>
      </c>
      <c r="O1081" s="15" t="str">
        <f>IF(A1076="","",A1076)</f>
        <v>Uco</v>
      </c>
      <c r="P1081" s="37" t="str">
        <f>A1073</f>
        <v>Fri</v>
      </c>
      <c r="U1081" s="38"/>
    </row>
    <row r="1082" spans="1:21" s="239" customFormat="1" ht="14.25" customHeight="1">
      <c r="A1082" s="330"/>
      <c r="B1082" s="234"/>
      <c r="C1082" s="262"/>
      <c r="D1082" s="328"/>
      <c r="E1082" s="41"/>
      <c r="F1082" s="41"/>
      <c r="G1082" s="263"/>
      <c r="H1082" s="263"/>
      <c r="I1082" s="263"/>
      <c r="J1082" s="263"/>
      <c r="K1082" s="411"/>
      <c r="L1082" s="235"/>
      <c r="M1082" s="236"/>
      <c r="N1082" s="237"/>
      <c r="O1082" s="237"/>
      <c r="P1082" s="238"/>
      <c r="U1082" s="240"/>
    </row>
    <row r="1083" spans="1:21" ht="14.25" customHeight="1">
      <c r="A1083" s="331" t="s">
        <v>946</v>
      </c>
      <c r="B1083" s="268">
        <v>3</v>
      </c>
      <c r="C1083" s="42">
        <v>0.37152777777777773</v>
      </c>
      <c r="D1083" s="12" t="s">
        <v>2167</v>
      </c>
      <c r="E1083" s="28" t="s">
        <v>342</v>
      </c>
      <c r="F1083" s="370" t="s">
        <v>1340</v>
      </c>
      <c r="G1083" s="36">
        <v>370</v>
      </c>
      <c r="H1083" s="36">
        <v>370</v>
      </c>
      <c r="I1083" s="36"/>
      <c r="J1083" s="36"/>
      <c r="K1083" s="412">
        <v>0</v>
      </c>
      <c r="L1083" s="2"/>
      <c r="M1083" s="1">
        <v>2</v>
      </c>
      <c r="N1083" s="15">
        <f>A1084</f>
        <v>44947</v>
      </c>
      <c r="O1083" s="15" t="str">
        <f>IF(A1086="","",A1086)</f>
        <v>Luján</v>
      </c>
      <c r="P1083" s="37" t="str">
        <f>A1083</f>
        <v>Sat</v>
      </c>
      <c r="U1083" s="38"/>
    </row>
    <row r="1084" spans="1:21" ht="14.25" customHeight="1">
      <c r="A1084" s="332">
        <v>44947</v>
      </c>
      <c r="B1084" s="268"/>
      <c r="C1084" s="42"/>
      <c r="D1084" s="29" t="s">
        <v>2187</v>
      </c>
      <c r="E1084" s="28"/>
      <c r="F1084" s="39"/>
      <c r="G1084" s="342"/>
      <c r="H1084" s="342"/>
      <c r="I1084" s="36"/>
      <c r="J1084" s="36"/>
      <c r="K1084" s="412"/>
      <c r="L1084" s="2"/>
      <c r="M1084" s="1">
        <v>3</v>
      </c>
      <c r="N1084" s="15">
        <f>A1084</f>
        <v>44947</v>
      </c>
      <c r="O1084" s="15" t="str">
        <f>IF(A1086="","",A1086)</f>
        <v>Luján</v>
      </c>
      <c r="P1084" s="37" t="str">
        <f>A1083</f>
        <v>Sat</v>
      </c>
      <c r="U1084" s="38"/>
    </row>
    <row r="1085" spans="1:21" ht="14.25" customHeight="1">
      <c r="A1085" s="333">
        <v>189</v>
      </c>
      <c r="B1085" s="268"/>
      <c r="C1085" s="42">
        <v>0.375</v>
      </c>
      <c r="D1085" s="29" t="s">
        <v>2186</v>
      </c>
      <c r="E1085" s="274" t="s">
        <v>2203</v>
      </c>
      <c r="F1085" s="329" t="s">
        <v>2200</v>
      </c>
      <c r="G1085" s="36">
        <v>185</v>
      </c>
      <c r="H1085" s="36">
        <v>185</v>
      </c>
      <c r="I1085" s="36"/>
      <c r="J1085" s="36"/>
      <c r="K1085" s="412">
        <v>0</v>
      </c>
      <c r="L1085" s="2"/>
      <c r="M1085" s="1">
        <v>4</v>
      </c>
      <c r="N1085" s="15">
        <f>A1084</f>
        <v>44947</v>
      </c>
      <c r="O1085" s="15" t="str">
        <f>IF(A1086="","",A1086)</f>
        <v>Luján</v>
      </c>
      <c r="P1085" s="37" t="str">
        <f>A1083</f>
        <v>Sat</v>
      </c>
      <c r="U1085" s="38"/>
    </row>
    <row r="1086" spans="1:21" ht="14.25" customHeight="1">
      <c r="A1086" s="334" t="s">
        <v>64</v>
      </c>
      <c r="B1086" s="268"/>
      <c r="C1086" s="43"/>
      <c r="D1086" s="40"/>
      <c r="E1086" s="39"/>
      <c r="F1086" s="41"/>
      <c r="G1086" s="342"/>
      <c r="H1086" s="342"/>
      <c r="I1086" s="36"/>
      <c r="J1086" s="36"/>
      <c r="K1086" s="412"/>
      <c r="L1086" s="2"/>
      <c r="M1086" s="1">
        <v>5</v>
      </c>
      <c r="N1086" s="15">
        <f>A1084</f>
        <v>44947</v>
      </c>
      <c r="O1086" s="15" t="str">
        <f>IF(A1086="","",A1086)</f>
        <v>Luján</v>
      </c>
      <c r="P1086" s="37" t="str">
        <f>A1083</f>
        <v>Sat</v>
      </c>
      <c r="U1086" s="38"/>
    </row>
    <row r="1087" spans="1:21" ht="14.25" customHeight="1">
      <c r="A1087" s="335" t="s">
        <v>2207</v>
      </c>
      <c r="B1087" s="268"/>
      <c r="C1087" s="42"/>
      <c r="D1087" s="29"/>
      <c r="E1087" s="28"/>
      <c r="F1087" s="39"/>
      <c r="G1087" s="36"/>
      <c r="H1087" s="36"/>
      <c r="I1087" s="36"/>
      <c r="J1087" s="36"/>
      <c r="K1087" s="412"/>
      <c r="L1087" s="2"/>
      <c r="M1087" s="1">
        <v>6</v>
      </c>
      <c r="N1087" s="15">
        <f>A1084</f>
        <v>44947</v>
      </c>
      <c r="O1087" s="15" t="str">
        <f>IF(A1086="","",A1086)</f>
        <v>Luján</v>
      </c>
      <c r="P1087" s="37" t="str">
        <f>A1083</f>
        <v>Sat</v>
      </c>
      <c r="U1087" s="38"/>
    </row>
    <row r="1088" spans="1:21" ht="14.25" customHeight="1">
      <c r="A1088" s="335" t="s">
        <v>1093</v>
      </c>
      <c r="B1088" s="268"/>
      <c r="C1088" s="42"/>
      <c r="D1088" s="29"/>
      <c r="E1088" s="28"/>
      <c r="F1088" s="39"/>
      <c r="G1088" s="36"/>
      <c r="H1088" s="36"/>
      <c r="I1088" s="36"/>
      <c r="J1088" s="36"/>
      <c r="K1088" s="412"/>
      <c r="L1088" s="2"/>
      <c r="M1088" s="1">
        <v>7</v>
      </c>
      <c r="N1088" s="15">
        <f>A1084</f>
        <v>44947</v>
      </c>
      <c r="O1088" s="15" t="str">
        <f>IF(A1086="","",A1086)</f>
        <v>Luján</v>
      </c>
      <c r="P1088" s="37" t="str">
        <f>A1083</f>
        <v>Sat</v>
      </c>
      <c r="U1088" s="38"/>
    </row>
    <row r="1089" spans="1:21" ht="14.25" customHeight="1">
      <c r="A1089" s="335" t="s">
        <v>2046</v>
      </c>
      <c r="B1089" s="268"/>
      <c r="C1089" s="42"/>
      <c r="D1089" s="29"/>
      <c r="E1089" s="28"/>
      <c r="F1089" s="39"/>
      <c r="G1089" s="36"/>
      <c r="H1089" s="36"/>
      <c r="I1089" s="36"/>
      <c r="J1089" s="36"/>
      <c r="K1089" s="412"/>
      <c r="L1089" s="2"/>
      <c r="M1089" s="1">
        <v>8</v>
      </c>
      <c r="N1089" s="15">
        <f>A1084</f>
        <v>44947</v>
      </c>
      <c r="O1089" s="15" t="str">
        <f>IF(A1086="","",A1086)</f>
        <v>Luján</v>
      </c>
      <c r="P1089" s="37" t="str">
        <f>A1083</f>
        <v>Sat</v>
      </c>
      <c r="U1089" s="38"/>
    </row>
    <row r="1090" spans="1:21" ht="14.25" customHeight="1">
      <c r="A1090" s="335" t="s">
        <v>2208</v>
      </c>
      <c r="B1090" s="268"/>
      <c r="C1090" s="42"/>
      <c r="D1090" s="29"/>
      <c r="E1090" s="28"/>
      <c r="F1090" s="39"/>
      <c r="G1090" s="36"/>
      <c r="H1090" s="36"/>
      <c r="I1090" s="36"/>
      <c r="J1090" s="36"/>
      <c r="K1090" s="412"/>
      <c r="L1090" s="2"/>
      <c r="M1090" s="1">
        <v>9</v>
      </c>
      <c r="N1090" s="15">
        <f>A1084</f>
        <v>44947</v>
      </c>
      <c r="O1090" s="15" t="str">
        <f>IF(A1086="","",A1086)</f>
        <v>Luján</v>
      </c>
      <c r="P1090" s="37" t="str">
        <f>A1083</f>
        <v>Sat</v>
      </c>
      <c r="U1090" s="38"/>
    </row>
    <row r="1091" spans="1:21" ht="14.25" customHeight="1" thickBot="1">
      <c r="A1091" s="336" t="s">
        <v>1135</v>
      </c>
      <c r="B1091" s="277"/>
      <c r="C1091" s="284" t="s">
        <v>2138</v>
      </c>
      <c r="D1091" s="259"/>
      <c r="E1091" s="260"/>
      <c r="F1091" s="46"/>
      <c r="G1091" s="261"/>
      <c r="H1091" s="261"/>
      <c r="I1091" s="261"/>
      <c r="J1091" s="261"/>
      <c r="K1091" s="413"/>
      <c r="L1091" s="3"/>
      <c r="M1091" s="1">
        <v>10</v>
      </c>
      <c r="N1091" s="15">
        <f>A1084</f>
        <v>44947</v>
      </c>
      <c r="O1091" s="15" t="str">
        <f>IF(A1086="","",A1086)</f>
        <v>Luján</v>
      </c>
      <c r="P1091" s="37" t="str">
        <f>A1083</f>
        <v>Sat</v>
      </c>
      <c r="U1091" s="38"/>
    </row>
    <row r="1092" spans="1:21" s="239" customFormat="1" ht="14.25" customHeight="1">
      <c r="A1092" s="330"/>
      <c r="B1092" s="234"/>
      <c r="C1092" s="262"/>
      <c r="D1092" s="232"/>
      <c r="E1092" s="41"/>
      <c r="F1092" s="41"/>
      <c r="G1092" s="263"/>
      <c r="H1092" s="263"/>
      <c r="I1092" s="263"/>
      <c r="J1092" s="263"/>
      <c r="K1092" s="411"/>
      <c r="L1092" s="235"/>
      <c r="M1092" s="236"/>
      <c r="N1092" s="237"/>
      <c r="O1092" s="237"/>
      <c r="P1092" s="238"/>
      <c r="U1092" s="240"/>
    </row>
    <row r="1093" spans="1:21" ht="14.25" customHeight="1">
      <c r="A1093" s="331" t="s">
        <v>942</v>
      </c>
      <c r="B1093" s="268">
        <v>2</v>
      </c>
      <c r="C1093" s="42">
        <v>0.38194444444444442</v>
      </c>
      <c r="D1093" s="273" t="s">
        <v>857</v>
      </c>
      <c r="E1093" s="274" t="s">
        <v>62</v>
      </c>
      <c r="F1093" s="28" t="s">
        <v>858</v>
      </c>
      <c r="G1093" s="276">
        <v>660</v>
      </c>
      <c r="H1093" s="276">
        <v>660</v>
      </c>
      <c r="I1093" s="36"/>
      <c r="J1093" s="36"/>
      <c r="K1093" s="412">
        <v>0</v>
      </c>
      <c r="L1093" s="2"/>
      <c r="M1093" s="1">
        <v>2</v>
      </c>
      <c r="N1093" s="15">
        <f>A1094</f>
        <v>44950</v>
      </c>
      <c r="O1093" s="15" t="str">
        <f>IF(A1096="","",A1096)</f>
        <v>Luján</v>
      </c>
      <c r="P1093" s="37" t="str">
        <f>A1093</f>
        <v>Tue</v>
      </c>
      <c r="U1093" s="38"/>
    </row>
    <row r="1094" spans="1:21" ht="14.25" customHeight="1">
      <c r="A1094" s="332">
        <v>44950</v>
      </c>
      <c r="B1094" s="268"/>
      <c r="C1094" s="42"/>
      <c r="D1094" s="275" t="s">
        <v>846</v>
      </c>
      <c r="E1094" s="274"/>
      <c r="F1094" s="370" t="s">
        <v>2252</v>
      </c>
      <c r="G1094" s="342"/>
      <c r="H1094" s="342"/>
      <c r="I1094" s="36"/>
      <c r="J1094" s="36"/>
      <c r="K1094" s="412"/>
      <c r="L1094" s="2"/>
      <c r="M1094" s="1">
        <v>3</v>
      </c>
      <c r="N1094" s="15">
        <f>A1094</f>
        <v>44950</v>
      </c>
      <c r="O1094" s="15" t="str">
        <f>IF(A1096="","",A1096)</f>
        <v>Luján</v>
      </c>
      <c r="P1094" s="37" t="str">
        <f>A1093</f>
        <v>Tue</v>
      </c>
      <c r="U1094" s="38"/>
    </row>
    <row r="1095" spans="1:21" ht="14.25" customHeight="1">
      <c r="A1095" s="333">
        <v>190</v>
      </c>
      <c r="B1095" s="268"/>
      <c r="C1095" s="42"/>
      <c r="D1095" s="29"/>
      <c r="E1095" s="28"/>
      <c r="F1095" s="28"/>
      <c r="G1095" s="36"/>
      <c r="H1095" s="342"/>
      <c r="I1095" s="36"/>
      <c r="J1095" s="36"/>
      <c r="K1095" s="412"/>
      <c r="L1095" s="2"/>
      <c r="M1095" s="1">
        <v>4</v>
      </c>
      <c r="N1095" s="15">
        <f>A1094</f>
        <v>44950</v>
      </c>
      <c r="O1095" s="15" t="str">
        <f>IF(A1096="","",A1096)</f>
        <v>Luján</v>
      </c>
      <c r="P1095" s="37" t="str">
        <f>A1093</f>
        <v>Tue</v>
      </c>
      <c r="U1095" s="38"/>
    </row>
    <row r="1096" spans="1:21" ht="14.25" customHeight="1">
      <c r="A1096" s="334" t="s">
        <v>64</v>
      </c>
      <c r="B1096" s="268"/>
      <c r="C1096" s="43"/>
      <c r="D1096" s="40"/>
      <c r="E1096" s="39"/>
      <c r="F1096" s="39"/>
      <c r="G1096" s="342"/>
      <c r="H1096" s="342"/>
      <c r="I1096" s="36"/>
      <c r="J1096" s="36"/>
      <c r="K1096" s="412"/>
      <c r="L1096" s="2"/>
      <c r="M1096" s="1">
        <v>5</v>
      </c>
      <c r="N1096" s="15">
        <f>A1094</f>
        <v>44950</v>
      </c>
      <c r="O1096" s="15" t="str">
        <f>IF(A1096="","",A1096)</f>
        <v>Luján</v>
      </c>
      <c r="P1096" s="37" t="str">
        <f>A1093</f>
        <v>Tue</v>
      </c>
      <c r="U1096" s="38"/>
    </row>
    <row r="1097" spans="1:21" ht="14.25" customHeight="1">
      <c r="A1097" s="340" t="s">
        <v>1302</v>
      </c>
      <c r="B1097" s="268"/>
      <c r="C1097" s="42"/>
      <c r="D1097" s="29"/>
      <c r="E1097" s="28"/>
      <c r="F1097" s="39"/>
      <c r="G1097" s="36"/>
      <c r="H1097" s="36"/>
      <c r="I1097" s="36"/>
      <c r="J1097" s="36"/>
      <c r="K1097" s="412"/>
      <c r="L1097" s="2"/>
      <c r="M1097" s="1">
        <v>6</v>
      </c>
      <c r="N1097" s="15">
        <f>A1094</f>
        <v>44950</v>
      </c>
      <c r="O1097" s="15" t="str">
        <f>IF(A1096="","",A1096)</f>
        <v>Luján</v>
      </c>
      <c r="P1097" s="37" t="str">
        <f>A1093</f>
        <v>Tue</v>
      </c>
      <c r="U1097" s="38"/>
    </row>
    <row r="1098" spans="1:21" ht="14.25" customHeight="1">
      <c r="A1098" s="340" t="s">
        <v>2221</v>
      </c>
      <c r="B1098" s="268"/>
      <c r="C1098" s="42"/>
      <c r="D1098" s="29"/>
      <c r="E1098" s="28"/>
      <c r="F1098" s="39"/>
      <c r="G1098" s="36"/>
      <c r="H1098" s="36"/>
      <c r="I1098" s="36"/>
      <c r="J1098" s="36"/>
      <c r="K1098" s="412"/>
      <c r="L1098" s="2"/>
      <c r="M1098" s="1">
        <v>7</v>
      </c>
      <c r="N1098" s="15">
        <f>A1094</f>
        <v>44950</v>
      </c>
      <c r="O1098" s="15" t="str">
        <f>IF(A1096="","",A1096)</f>
        <v>Luján</v>
      </c>
      <c r="P1098" s="37" t="str">
        <f>A1093</f>
        <v>Tue</v>
      </c>
      <c r="U1098" s="38"/>
    </row>
    <row r="1099" spans="1:21" ht="14.25" customHeight="1">
      <c r="A1099" s="340" t="s">
        <v>1028</v>
      </c>
      <c r="B1099" s="268"/>
      <c r="C1099" s="42"/>
      <c r="D1099" s="29"/>
      <c r="E1099" s="28"/>
      <c r="F1099" s="39"/>
      <c r="G1099" s="36"/>
      <c r="H1099" s="36"/>
      <c r="I1099" s="36"/>
      <c r="J1099" s="36"/>
      <c r="K1099" s="412"/>
      <c r="L1099" s="2"/>
      <c r="M1099" s="1">
        <v>8</v>
      </c>
      <c r="N1099" s="15">
        <f>A1094</f>
        <v>44950</v>
      </c>
      <c r="O1099" s="15" t="str">
        <f>IF(A1096="","",A1096)</f>
        <v>Luján</v>
      </c>
      <c r="P1099" s="37" t="str">
        <f>A1093</f>
        <v>Tue</v>
      </c>
      <c r="U1099" s="38"/>
    </row>
    <row r="1100" spans="1:21" ht="14.25" customHeight="1">
      <c r="A1100" s="335" t="s">
        <v>1029</v>
      </c>
      <c r="B1100" s="268"/>
      <c r="C1100" s="42"/>
      <c r="D1100" s="29"/>
      <c r="E1100" s="28"/>
      <c r="F1100" s="39"/>
      <c r="G1100" s="36"/>
      <c r="H1100" s="36"/>
      <c r="I1100" s="36"/>
      <c r="J1100" s="36"/>
      <c r="K1100" s="412"/>
      <c r="L1100" s="2"/>
      <c r="M1100" s="1">
        <v>9</v>
      </c>
      <c r="N1100" s="15">
        <f>A1094</f>
        <v>44950</v>
      </c>
      <c r="O1100" s="15" t="str">
        <f>IF(A1096="","",A1096)</f>
        <v>Luján</v>
      </c>
      <c r="P1100" s="37" t="str">
        <f>A1093</f>
        <v>Tue</v>
      </c>
      <c r="U1100" s="38"/>
    </row>
    <row r="1101" spans="1:21" ht="14.25" customHeight="1" thickBot="1">
      <c r="A1101" s="336" t="s">
        <v>2216</v>
      </c>
      <c r="B1101" s="277"/>
      <c r="C1101" s="284" t="s">
        <v>1022</v>
      </c>
      <c r="D1101" s="259"/>
      <c r="E1101" s="260"/>
      <c r="F1101" s="46"/>
      <c r="G1101" s="261"/>
      <c r="H1101" s="261"/>
      <c r="I1101" s="261"/>
      <c r="J1101" s="261"/>
      <c r="K1101" s="413"/>
      <c r="L1101" s="3"/>
      <c r="M1101" s="1">
        <v>10</v>
      </c>
      <c r="N1101" s="15">
        <f>A1094</f>
        <v>44950</v>
      </c>
      <c r="O1101" s="15" t="str">
        <f>IF(A1096="","",A1096)</f>
        <v>Luján</v>
      </c>
      <c r="P1101" s="37" t="str">
        <f>A1093</f>
        <v>Tue</v>
      </c>
      <c r="U1101" s="38"/>
    </row>
    <row r="1102" spans="1:21" s="239" customFormat="1" ht="14.25" customHeight="1">
      <c r="A1102" s="330"/>
      <c r="B1102" s="234"/>
      <c r="C1102" s="262"/>
      <c r="D1102" s="232"/>
      <c r="E1102" s="41"/>
      <c r="F1102" s="41"/>
      <c r="G1102" s="263"/>
      <c r="H1102" s="263"/>
      <c r="I1102" s="263"/>
      <c r="J1102" s="263"/>
      <c r="K1102" s="411"/>
      <c r="L1102" s="235"/>
      <c r="M1102" s="236"/>
      <c r="N1102" s="237"/>
      <c r="O1102" s="237"/>
      <c r="P1102" s="238"/>
      <c r="U1102" s="240"/>
    </row>
    <row r="1103" spans="1:21" ht="14.25" customHeight="1">
      <c r="A1103" s="331" t="s">
        <v>943</v>
      </c>
      <c r="B1103" s="268">
        <v>6</v>
      </c>
      <c r="C1103" s="42">
        <v>0.36805555555555558</v>
      </c>
      <c r="D1103" s="12" t="s">
        <v>1950</v>
      </c>
      <c r="E1103" s="28" t="s">
        <v>515</v>
      </c>
      <c r="F1103" s="329" t="s">
        <v>2039</v>
      </c>
      <c r="G1103" s="36">
        <v>680</v>
      </c>
      <c r="H1103" s="36"/>
      <c r="I1103" s="36" t="s">
        <v>1325</v>
      </c>
      <c r="J1103" s="36"/>
      <c r="K1103" s="412">
        <v>0</v>
      </c>
      <c r="L1103" s="2"/>
      <c r="M1103" s="1">
        <v>2</v>
      </c>
      <c r="N1103" s="15">
        <f>A1104</f>
        <v>44951</v>
      </c>
      <c r="O1103" s="15" t="str">
        <f>IF(A1106="","",A1106)</f>
        <v>Luján</v>
      </c>
      <c r="P1103" s="37" t="str">
        <f>A1103</f>
        <v>Wed</v>
      </c>
      <c r="U1103" s="38"/>
    </row>
    <row r="1104" spans="1:21" ht="14.25" customHeight="1">
      <c r="A1104" s="332">
        <v>44951</v>
      </c>
      <c r="B1104" s="268"/>
      <c r="C1104" s="42"/>
      <c r="D1104" s="29" t="s">
        <v>846</v>
      </c>
      <c r="E1104" s="39"/>
      <c r="F1104" s="28" t="s">
        <v>2172</v>
      </c>
      <c r="G1104" s="342"/>
      <c r="H1104" s="342"/>
      <c r="I1104" s="36"/>
      <c r="J1104" s="36"/>
      <c r="K1104" s="412"/>
      <c r="L1104" s="2"/>
      <c r="M1104" s="1">
        <v>3</v>
      </c>
      <c r="N1104" s="15">
        <f>A1104</f>
        <v>44951</v>
      </c>
      <c r="O1104" s="15" t="str">
        <f>IF(A1106="","",A1106)</f>
        <v>Luján</v>
      </c>
      <c r="P1104" s="37" t="str">
        <f>A1103</f>
        <v>Wed</v>
      </c>
      <c r="U1104" s="38"/>
    </row>
    <row r="1105" spans="1:21" ht="14.25" customHeight="1">
      <c r="A1105" s="333">
        <v>191</v>
      </c>
      <c r="B1105" s="268"/>
      <c r="C1105" s="42"/>
      <c r="D1105" s="29"/>
      <c r="E1105" s="28"/>
      <c r="F1105" s="28" t="s">
        <v>2173</v>
      </c>
      <c r="G1105" s="36"/>
      <c r="H1105" s="342"/>
      <c r="I1105" s="36"/>
      <c r="J1105" s="36"/>
      <c r="K1105" s="412"/>
      <c r="L1105" s="2"/>
      <c r="M1105" s="1">
        <v>4</v>
      </c>
      <c r="N1105" s="15">
        <f>A1104</f>
        <v>44951</v>
      </c>
      <c r="O1105" s="15" t="str">
        <f>IF(A1106="","",A1106)</f>
        <v>Luján</v>
      </c>
      <c r="P1105" s="37" t="str">
        <f>A1103</f>
        <v>Wed</v>
      </c>
      <c r="U1105" s="38"/>
    </row>
    <row r="1106" spans="1:21" ht="14.25" customHeight="1">
      <c r="A1106" s="334" t="s">
        <v>64</v>
      </c>
      <c r="B1106" s="268"/>
      <c r="C1106" s="42">
        <v>0.375</v>
      </c>
      <c r="D1106" s="29" t="s">
        <v>2212</v>
      </c>
      <c r="E1106" s="28" t="s">
        <v>310</v>
      </c>
      <c r="F1106" s="329" t="s">
        <v>2219</v>
      </c>
      <c r="G1106" s="36">
        <v>370</v>
      </c>
      <c r="H1106" s="36">
        <v>370</v>
      </c>
      <c r="I1106" s="36"/>
      <c r="J1106" s="36"/>
      <c r="K1106" s="412">
        <v>0</v>
      </c>
      <c r="L1106" s="2"/>
      <c r="M1106" s="1">
        <v>5</v>
      </c>
      <c r="N1106" s="15">
        <f>A1104</f>
        <v>44951</v>
      </c>
      <c r="O1106" s="15" t="str">
        <f>IF(A1106="","",A1106)</f>
        <v>Luján</v>
      </c>
      <c r="P1106" s="37" t="str">
        <f>A1103</f>
        <v>Wed</v>
      </c>
      <c r="U1106" s="38"/>
    </row>
    <row r="1107" spans="1:21" ht="14.25" customHeight="1">
      <c r="A1107" s="335" t="s">
        <v>2236</v>
      </c>
      <c r="B1107" s="268"/>
      <c r="C1107" s="42"/>
      <c r="D1107" s="29" t="s">
        <v>2218</v>
      </c>
      <c r="E1107" s="39"/>
      <c r="F1107" s="329" t="s">
        <v>2240</v>
      </c>
      <c r="G1107" s="342"/>
      <c r="H1107" s="342"/>
      <c r="I1107" s="36"/>
      <c r="J1107" s="36"/>
      <c r="K1107" s="412"/>
      <c r="L1107" s="2"/>
      <c r="M1107" s="1">
        <v>6</v>
      </c>
      <c r="N1107" s="15">
        <f>A1104</f>
        <v>44951</v>
      </c>
      <c r="O1107" s="15" t="str">
        <f>IF(A1106="","",A1106)</f>
        <v>Luján</v>
      </c>
      <c r="P1107" s="37" t="str">
        <f>A1103</f>
        <v>Wed</v>
      </c>
      <c r="U1107" s="38"/>
    </row>
    <row r="1108" spans="1:21" ht="14.25" customHeight="1">
      <c r="A1108" s="335" t="s">
        <v>1346</v>
      </c>
      <c r="B1108" s="268"/>
      <c r="C1108" s="42">
        <v>0.36458333333333331</v>
      </c>
      <c r="D1108" s="75" t="s">
        <v>2213</v>
      </c>
      <c r="E1108" s="28" t="s">
        <v>2217</v>
      </c>
      <c r="F1108" s="329" t="s">
        <v>1194</v>
      </c>
      <c r="G1108" s="36">
        <v>370</v>
      </c>
      <c r="I1108" s="36"/>
      <c r="J1108" s="36">
        <v>370</v>
      </c>
      <c r="K1108" s="412">
        <v>0</v>
      </c>
      <c r="L1108" s="2"/>
      <c r="M1108" s="1">
        <v>7</v>
      </c>
      <c r="N1108" s="15">
        <f>A1104</f>
        <v>44951</v>
      </c>
      <c r="O1108" s="15" t="str">
        <f>IF(A1106="","",A1106)</f>
        <v>Luján</v>
      </c>
      <c r="P1108" s="37" t="str">
        <f>A1103</f>
        <v>Wed</v>
      </c>
      <c r="U1108" s="38"/>
    </row>
    <row r="1109" spans="1:21" ht="14.25" customHeight="1">
      <c r="A1109" s="335" t="s">
        <v>1028</v>
      </c>
      <c r="B1109" s="268"/>
      <c r="C1109" s="42"/>
      <c r="D1109" s="75" t="s">
        <v>846</v>
      </c>
      <c r="E1109" s="28"/>
      <c r="F1109" s="39"/>
      <c r="G1109" s="36"/>
      <c r="H1109" s="36"/>
      <c r="I1109" s="36"/>
      <c r="J1109" s="36"/>
      <c r="K1109" s="412"/>
      <c r="L1109" s="2"/>
      <c r="M1109" s="1">
        <v>8</v>
      </c>
      <c r="N1109" s="15">
        <f>A1104</f>
        <v>44951</v>
      </c>
      <c r="O1109" s="15" t="str">
        <f>IF(A1106="","",A1106)</f>
        <v>Luján</v>
      </c>
      <c r="P1109" s="37" t="str">
        <f>A1103</f>
        <v>Wed</v>
      </c>
      <c r="U1109" s="38"/>
    </row>
    <row r="1110" spans="1:21" ht="14.25" customHeight="1">
      <c r="A1110" s="335" t="s">
        <v>2237</v>
      </c>
      <c r="B1110" s="268"/>
      <c r="C1110" s="42"/>
      <c r="D1110" s="328" t="s">
        <v>2209</v>
      </c>
      <c r="E1110" s="28"/>
      <c r="F1110" s="41"/>
      <c r="G1110" s="36"/>
      <c r="H1110" s="36"/>
      <c r="I1110" s="36"/>
      <c r="J1110" s="36"/>
      <c r="K1110" s="412"/>
      <c r="L1110" s="2"/>
      <c r="M1110" s="1">
        <v>9</v>
      </c>
      <c r="N1110" s="15">
        <f>A1104</f>
        <v>44951</v>
      </c>
      <c r="O1110" s="15" t="str">
        <f>IF(A1106="","",A1106)</f>
        <v>Luján</v>
      </c>
      <c r="P1110" s="37" t="str">
        <f>A1103</f>
        <v>Wed</v>
      </c>
      <c r="U1110" s="38"/>
    </row>
    <row r="1111" spans="1:21" ht="14.25" customHeight="1" thickBot="1">
      <c r="A1111" s="336" t="s">
        <v>2234</v>
      </c>
      <c r="B1111" s="277"/>
      <c r="C1111" s="284" t="s">
        <v>1920</v>
      </c>
      <c r="D1111" s="259"/>
      <c r="E1111" s="260"/>
      <c r="F1111" s="46"/>
      <c r="G1111" s="261"/>
      <c r="H1111" s="261"/>
      <c r="I1111" s="261"/>
      <c r="J1111" s="261"/>
      <c r="K1111" s="413"/>
      <c r="L1111" s="3"/>
      <c r="M1111" s="1">
        <v>10</v>
      </c>
      <c r="N1111" s="15">
        <f>A1104</f>
        <v>44951</v>
      </c>
      <c r="O1111" s="15" t="str">
        <f>IF(A1106="","",A1106)</f>
        <v>Luján</v>
      </c>
      <c r="P1111" s="37" t="str">
        <f>A1103</f>
        <v>Wed</v>
      </c>
      <c r="U1111" s="38"/>
    </row>
    <row r="1112" spans="1:21" s="239" customFormat="1" ht="14.25" customHeight="1">
      <c r="A1112" s="330"/>
      <c r="B1112" s="234"/>
      <c r="C1112" s="262"/>
      <c r="D1112" s="232"/>
      <c r="E1112" s="41"/>
      <c r="F1112" s="41"/>
      <c r="G1112" s="263"/>
      <c r="H1112" s="263"/>
      <c r="I1112" s="263"/>
      <c r="J1112" s="263"/>
      <c r="K1112" s="411"/>
      <c r="L1112" s="235"/>
      <c r="M1112" s="236"/>
      <c r="N1112" s="237"/>
      <c r="O1112" s="237"/>
      <c r="P1112" s="238"/>
      <c r="U1112" s="240"/>
    </row>
    <row r="1113" spans="1:21" ht="14.25" customHeight="1">
      <c r="A1113" s="331" t="s">
        <v>944</v>
      </c>
      <c r="B1113" s="268">
        <v>2</v>
      </c>
      <c r="C1113" s="42">
        <v>0.3611111111111111</v>
      </c>
      <c r="D1113" s="273" t="s">
        <v>857</v>
      </c>
      <c r="E1113" s="274" t="s">
        <v>62</v>
      </c>
      <c r="F1113" s="28" t="s">
        <v>858</v>
      </c>
      <c r="G1113" s="276">
        <v>660</v>
      </c>
      <c r="H1113" s="276">
        <v>660</v>
      </c>
      <c r="I1113" s="36"/>
      <c r="J1113" s="36"/>
      <c r="K1113" s="412">
        <v>0</v>
      </c>
      <c r="L1113" s="2"/>
      <c r="M1113" s="1">
        <v>2</v>
      </c>
      <c r="N1113" s="15">
        <f>A1114</f>
        <v>44952</v>
      </c>
      <c r="O1113" s="15" t="str">
        <f>IF(A1116="","",A1116)</f>
        <v>Uco</v>
      </c>
      <c r="P1113" s="37" t="str">
        <f>A1113</f>
        <v>Thu</v>
      </c>
      <c r="U1113" s="38"/>
    </row>
    <row r="1114" spans="1:21" ht="14.25" customHeight="1">
      <c r="A1114" s="332">
        <v>44952</v>
      </c>
      <c r="B1114" s="268"/>
      <c r="C1114" s="42"/>
      <c r="D1114" s="275" t="s">
        <v>846</v>
      </c>
      <c r="E1114" s="274"/>
      <c r="F1114" s="41"/>
      <c r="G1114" s="342"/>
      <c r="H1114" s="342"/>
      <c r="I1114" s="36"/>
      <c r="J1114" s="36"/>
      <c r="K1114" s="412"/>
      <c r="L1114" s="2"/>
      <c r="M1114" s="1">
        <v>3</v>
      </c>
      <c r="N1114" s="15">
        <f>A1114</f>
        <v>44952</v>
      </c>
      <c r="O1114" s="15" t="str">
        <f>IF(A1116="","",A1116)</f>
        <v>Uco</v>
      </c>
      <c r="P1114" s="37" t="str">
        <f>A1113</f>
        <v>Thu</v>
      </c>
      <c r="U1114" s="38"/>
    </row>
    <row r="1115" spans="1:21" ht="14.25" customHeight="1">
      <c r="A1115" s="333">
        <v>192</v>
      </c>
      <c r="B1115" s="268"/>
      <c r="C1115" s="42"/>
      <c r="D1115" s="29"/>
      <c r="E1115" s="28"/>
      <c r="F1115" s="28"/>
      <c r="G1115" s="36"/>
      <c r="H1115" s="342"/>
      <c r="I1115" s="36"/>
      <c r="J1115" s="36"/>
      <c r="K1115" s="412"/>
      <c r="L1115" s="2"/>
      <c r="M1115" s="1">
        <v>4</v>
      </c>
      <c r="N1115" s="15">
        <f>A1114</f>
        <v>44952</v>
      </c>
      <c r="O1115" s="15" t="str">
        <f>IF(A1116="","",A1116)</f>
        <v>Uco</v>
      </c>
      <c r="P1115" s="37" t="str">
        <f>A1113</f>
        <v>Thu</v>
      </c>
      <c r="U1115" s="38"/>
    </row>
    <row r="1116" spans="1:21" ht="14.25" customHeight="1">
      <c r="A1116" s="334" t="s">
        <v>848</v>
      </c>
      <c r="B1116" s="268"/>
      <c r="C1116" s="43"/>
      <c r="D1116" s="40"/>
      <c r="E1116" s="39"/>
      <c r="F1116" s="39"/>
      <c r="G1116" s="342"/>
      <c r="H1116" s="342"/>
      <c r="I1116" s="36"/>
      <c r="J1116" s="36"/>
      <c r="K1116" s="412"/>
      <c r="L1116" s="2"/>
      <c r="M1116" s="1">
        <v>5</v>
      </c>
      <c r="N1116" s="15">
        <f>A1114</f>
        <v>44952</v>
      </c>
      <c r="O1116" s="15" t="str">
        <f>IF(A1116="","",A1116)</f>
        <v>Uco</v>
      </c>
      <c r="P1116" s="37" t="str">
        <f>A1113</f>
        <v>Thu</v>
      </c>
      <c r="U1116" s="38"/>
    </row>
    <row r="1117" spans="1:21" ht="14.25" customHeight="1">
      <c r="A1117" s="335" t="s">
        <v>1186</v>
      </c>
      <c r="B1117" s="268"/>
      <c r="C1117" s="42"/>
      <c r="D1117" s="29"/>
      <c r="E1117" s="28"/>
      <c r="F1117" s="39"/>
      <c r="G1117" s="36"/>
      <c r="H1117" s="36"/>
      <c r="I1117" s="36"/>
      <c r="J1117" s="36"/>
      <c r="K1117" s="412"/>
      <c r="L1117" s="2"/>
      <c r="M1117" s="1">
        <v>6</v>
      </c>
      <c r="N1117" s="15">
        <f>A1114</f>
        <v>44952</v>
      </c>
      <c r="O1117" s="15" t="str">
        <f>IF(A1116="","",A1116)</f>
        <v>Uco</v>
      </c>
      <c r="P1117" s="37" t="str">
        <f>A1113</f>
        <v>Thu</v>
      </c>
      <c r="U1117" s="38"/>
    </row>
    <row r="1118" spans="1:21" ht="14.25" customHeight="1">
      <c r="A1118" s="335" t="s">
        <v>1188</v>
      </c>
      <c r="B1118" s="268"/>
      <c r="C1118" s="42"/>
      <c r="D1118" s="29"/>
      <c r="E1118" s="28"/>
      <c r="F1118" s="39"/>
      <c r="G1118" s="36"/>
      <c r="H1118" s="36"/>
      <c r="I1118" s="36"/>
      <c r="J1118" s="36"/>
      <c r="K1118" s="412"/>
      <c r="L1118" s="2"/>
      <c r="M1118" s="1">
        <v>7</v>
      </c>
      <c r="N1118" s="15">
        <f>A1114</f>
        <v>44952</v>
      </c>
      <c r="O1118" s="15" t="str">
        <f>IF(A1116="","",A1116)</f>
        <v>Uco</v>
      </c>
      <c r="P1118" s="37" t="str">
        <f>A1113</f>
        <v>Thu</v>
      </c>
      <c r="U1118" s="38"/>
    </row>
    <row r="1119" spans="1:21" ht="14.25" customHeight="1">
      <c r="A1119" s="335" t="s">
        <v>1187</v>
      </c>
      <c r="B1119" s="268"/>
      <c r="C1119" s="42"/>
      <c r="D1119" s="29"/>
      <c r="E1119" s="28"/>
      <c r="F1119" s="39"/>
      <c r="G1119" s="36"/>
      <c r="H1119" s="36"/>
      <c r="I1119" s="36"/>
      <c r="J1119" s="36"/>
      <c r="K1119" s="412"/>
      <c r="L1119" s="2"/>
      <c r="M1119" s="1">
        <v>8</v>
      </c>
      <c r="N1119" s="15">
        <f>A1114</f>
        <v>44952</v>
      </c>
      <c r="O1119" s="15" t="str">
        <f>IF(A1116="","",A1116)</f>
        <v>Uco</v>
      </c>
      <c r="P1119" s="37" t="str">
        <f>A1113</f>
        <v>Thu</v>
      </c>
      <c r="U1119" s="38"/>
    </row>
    <row r="1120" spans="1:21" ht="14.25" customHeight="1">
      <c r="A1120" s="337"/>
      <c r="B1120" s="268"/>
      <c r="C1120" s="42"/>
      <c r="D1120" s="29"/>
      <c r="E1120" s="28"/>
      <c r="F1120" s="39"/>
      <c r="G1120" s="36"/>
      <c r="H1120" s="36"/>
      <c r="I1120" s="36"/>
      <c r="J1120" s="36"/>
      <c r="K1120" s="412"/>
      <c r="L1120" s="2"/>
      <c r="M1120" s="1">
        <v>9</v>
      </c>
      <c r="N1120" s="15">
        <f>A1114</f>
        <v>44952</v>
      </c>
      <c r="O1120" s="15" t="str">
        <f>IF(A1116="","",A1116)</f>
        <v>Uco</v>
      </c>
      <c r="P1120" s="37" t="str">
        <f>A1113</f>
        <v>Thu</v>
      </c>
      <c r="U1120" s="38"/>
    </row>
    <row r="1121" spans="1:21" ht="14.25" customHeight="1" thickBot="1">
      <c r="A1121" s="336" t="s">
        <v>1092</v>
      </c>
      <c r="B1121" s="277"/>
      <c r="C1121" s="284"/>
      <c r="D1121" s="259"/>
      <c r="E1121" s="260"/>
      <c r="F1121" s="46"/>
      <c r="G1121" s="261"/>
      <c r="H1121" s="261"/>
      <c r="I1121" s="261"/>
      <c r="J1121" s="261"/>
      <c r="K1121" s="413"/>
      <c r="L1121" s="3"/>
      <c r="M1121" s="1">
        <v>10</v>
      </c>
      <c r="N1121" s="15">
        <f>A1114</f>
        <v>44952</v>
      </c>
      <c r="O1121" s="15" t="str">
        <f>IF(A1116="","",A1116)</f>
        <v>Uco</v>
      </c>
      <c r="P1121" s="37" t="str">
        <f>A1113</f>
        <v>Thu</v>
      </c>
      <c r="U1121" s="38"/>
    </row>
    <row r="1122" spans="1:21" s="239" customFormat="1" ht="14.25" customHeight="1">
      <c r="A1122" s="330"/>
      <c r="B1122" s="234"/>
      <c r="C1122" s="262"/>
      <c r="D1122" s="232"/>
      <c r="E1122" s="41"/>
      <c r="F1122" s="41"/>
      <c r="G1122" s="263"/>
      <c r="H1122" s="263"/>
      <c r="I1122" s="263"/>
      <c r="J1122" s="263"/>
      <c r="K1122" s="411"/>
      <c r="L1122" s="235"/>
      <c r="M1122" s="236"/>
      <c r="N1122" s="237"/>
      <c r="O1122" s="237"/>
      <c r="P1122" s="238"/>
      <c r="U1122" s="240"/>
    </row>
    <row r="1123" spans="1:21" ht="14.25" customHeight="1">
      <c r="A1123" s="331" t="s">
        <v>945</v>
      </c>
      <c r="B1123" s="268">
        <v>7</v>
      </c>
      <c r="C1123" s="42">
        <v>0.34375</v>
      </c>
      <c r="D1123" s="12" t="s">
        <v>1950</v>
      </c>
      <c r="E1123" s="28" t="s">
        <v>515</v>
      </c>
      <c r="F1123" s="329" t="s">
        <v>2039</v>
      </c>
      <c r="G1123" s="36">
        <v>680</v>
      </c>
      <c r="H1123" s="36"/>
      <c r="I1123" s="36" t="s">
        <v>1325</v>
      </c>
      <c r="J1123" s="36"/>
      <c r="K1123" s="412">
        <v>0</v>
      </c>
      <c r="L1123" s="2"/>
      <c r="M1123" s="1">
        <v>2</v>
      </c>
      <c r="N1123" s="15">
        <f>A1124</f>
        <v>44953</v>
      </c>
      <c r="O1123" s="15" t="str">
        <f>IF(A1126="","",A1126)</f>
        <v>Uco</v>
      </c>
      <c r="P1123" s="37" t="str">
        <f>A1123</f>
        <v>Fri</v>
      </c>
      <c r="U1123" s="38"/>
    </row>
    <row r="1124" spans="1:21" ht="14.25" customHeight="1">
      <c r="A1124" s="332">
        <v>44953</v>
      </c>
      <c r="B1124" s="268"/>
      <c r="C1124" s="42"/>
      <c r="D1124" s="29" t="s">
        <v>846</v>
      </c>
      <c r="E1124" s="39"/>
      <c r="F1124" s="28" t="s">
        <v>2174</v>
      </c>
      <c r="G1124" s="342"/>
      <c r="H1124" s="342"/>
      <c r="I1124" s="36"/>
      <c r="J1124" s="36"/>
      <c r="K1124" s="412"/>
      <c r="L1124" s="2"/>
      <c r="M1124" s="1">
        <v>3</v>
      </c>
      <c r="N1124" s="15">
        <f>A1124</f>
        <v>44953</v>
      </c>
      <c r="O1124" s="15" t="str">
        <f>IF(A1126="","",A1126)</f>
        <v>Uco</v>
      </c>
      <c r="P1124" s="37" t="str">
        <f>A1123</f>
        <v>Fri</v>
      </c>
      <c r="U1124" s="38"/>
    </row>
    <row r="1125" spans="1:21" ht="14.25" customHeight="1">
      <c r="A1125" s="333">
        <v>193</v>
      </c>
      <c r="B1125" s="268"/>
      <c r="C1125" s="42">
        <v>0.34027777777777773</v>
      </c>
      <c r="D1125" s="29" t="s">
        <v>2025</v>
      </c>
      <c r="E1125" s="28" t="s">
        <v>2057</v>
      </c>
      <c r="F1125" s="28" t="s">
        <v>2224</v>
      </c>
      <c r="G1125" s="36">
        <v>390</v>
      </c>
      <c r="H1125" s="36"/>
      <c r="I1125" s="36" t="s">
        <v>1870</v>
      </c>
      <c r="J1125" s="36"/>
      <c r="K1125" s="412">
        <v>0</v>
      </c>
      <c r="L1125" s="2"/>
      <c r="M1125" s="1">
        <v>4</v>
      </c>
      <c r="N1125" s="15">
        <f>A1124</f>
        <v>44953</v>
      </c>
      <c r="O1125" s="15" t="str">
        <f>IF(A1126="","",A1126)</f>
        <v>Uco</v>
      </c>
      <c r="P1125" s="37" t="str">
        <f>A1123</f>
        <v>Fri</v>
      </c>
      <c r="U1125" s="38"/>
    </row>
    <row r="1126" spans="1:21" ht="14.25" customHeight="1">
      <c r="A1126" s="334" t="s">
        <v>848</v>
      </c>
      <c r="B1126" s="268"/>
      <c r="C1126" s="43"/>
      <c r="D1126" s="29" t="s">
        <v>2026</v>
      </c>
      <c r="E1126" s="39"/>
      <c r="F1126" s="329"/>
      <c r="G1126" s="342"/>
      <c r="H1126" s="342"/>
      <c r="I1126" s="342"/>
      <c r="J1126" s="36"/>
      <c r="K1126" s="412"/>
      <c r="L1126" s="2"/>
      <c r="M1126" s="1">
        <v>5</v>
      </c>
      <c r="N1126" s="15">
        <f>A1124</f>
        <v>44953</v>
      </c>
      <c r="O1126" s="15" t="str">
        <f>IF(A1126="","",A1126)</f>
        <v>Uco</v>
      </c>
      <c r="P1126" s="37" t="str">
        <f>A1123</f>
        <v>Fri</v>
      </c>
      <c r="U1126" s="38"/>
    </row>
    <row r="1127" spans="1:21" ht="14.25" customHeight="1">
      <c r="A1127" s="335" t="s">
        <v>2259</v>
      </c>
      <c r="B1127" s="268"/>
      <c r="C1127" s="42">
        <v>0.36805555555555558</v>
      </c>
      <c r="D1127" s="29" t="s">
        <v>2040</v>
      </c>
      <c r="E1127" s="28" t="s">
        <v>88</v>
      </c>
      <c r="F1127" s="329"/>
      <c r="G1127" s="36">
        <v>390</v>
      </c>
      <c r="H1127" s="36" t="s">
        <v>1870</v>
      </c>
      <c r="I1127" s="36"/>
      <c r="J1127" s="36"/>
      <c r="K1127" s="412">
        <v>0</v>
      </c>
      <c r="L1127" s="2"/>
      <c r="M1127" s="1">
        <v>6</v>
      </c>
      <c r="N1127" s="15">
        <f>A1124</f>
        <v>44953</v>
      </c>
      <c r="O1127" s="15" t="str">
        <f>IF(A1126="","",A1126)</f>
        <v>Uco</v>
      </c>
      <c r="P1127" s="37" t="str">
        <f>A1123</f>
        <v>Fri</v>
      </c>
      <c r="U1127" s="38"/>
    </row>
    <row r="1128" spans="1:21" ht="14.25" customHeight="1">
      <c r="A1128" s="335" t="s">
        <v>1600</v>
      </c>
      <c r="B1128" s="268"/>
      <c r="C1128" s="42"/>
      <c r="D1128" s="29" t="s">
        <v>846</v>
      </c>
      <c r="E1128" s="28"/>
      <c r="F1128" s="28"/>
      <c r="G1128" s="342"/>
      <c r="H1128" s="342"/>
      <c r="I1128" s="342"/>
      <c r="J1128" s="36"/>
      <c r="K1128" s="412"/>
      <c r="L1128" s="2"/>
      <c r="M1128" s="1">
        <v>7</v>
      </c>
      <c r="N1128" s="15">
        <f>A1124</f>
        <v>44953</v>
      </c>
      <c r="O1128" s="15" t="str">
        <f>IF(A1126="","",A1126)</f>
        <v>Uco</v>
      </c>
      <c r="P1128" s="37" t="str">
        <f>A1123</f>
        <v>Fri</v>
      </c>
      <c r="U1128" s="38"/>
    </row>
    <row r="1129" spans="1:21" ht="14.25" customHeight="1">
      <c r="A1129" s="335" t="s">
        <v>2260</v>
      </c>
      <c r="B1129" s="268"/>
      <c r="C1129" s="42">
        <v>0.34722222222222227</v>
      </c>
      <c r="D1129" s="29" t="s">
        <v>2135</v>
      </c>
      <c r="E1129" s="28" t="s">
        <v>2180</v>
      </c>
      <c r="F1129" s="329" t="s">
        <v>2238</v>
      </c>
      <c r="G1129" s="36" t="s">
        <v>2193</v>
      </c>
      <c r="H1129" s="36" t="s">
        <v>2235</v>
      </c>
      <c r="I1129" s="36"/>
      <c r="J1129" s="36"/>
      <c r="K1129" s="412">
        <v>0</v>
      </c>
      <c r="L1129" s="2"/>
      <c r="M1129" s="1">
        <v>8</v>
      </c>
      <c r="N1129" s="15">
        <f>A1124</f>
        <v>44953</v>
      </c>
      <c r="O1129" s="15" t="str">
        <f>IF(A1126="","",A1126)</f>
        <v>Uco</v>
      </c>
      <c r="P1129" s="37" t="str">
        <f>A1123</f>
        <v>Fri</v>
      </c>
      <c r="U1129" s="38"/>
    </row>
    <row r="1130" spans="1:21" ht="14.25" customHeight="1">
      <c r="A1130" s="337"/>
      <c r="B1130" s="268"/>
      <c r="C1130" s="42"/>
      <c r="D1130" s="232" t="s">
        <v>2254</v>
      </c>
      <c r="E1130" s="28"/>
      <c r="F1130" s="41"/>
      <c r="G1130" s="36"/>
      <c r="H1130" s="36"/>
      <c r="I1130" s="36"/>
      <c r="J1130" s="36"/>
      <c r="K1130" s="412"/>
      <c r="L1130" s="2"/>
      <c r="M1130" s="1">
        <v>9</v>
      </c>
      <c r="N1130" s="15">
        <f>A1124</f>
        <v>44953</v>
      </c>
      <c r="O1130" s="15" t="str">
        <f>IF(A1126="","",A1126)</f>
        <v>Uco</v>
      </c>
      <c r="P1130" s="37" t="str">
        <f>A1123</f>
        <v>Fri</v>
      </c>
      <c r="U1130" s="38"/>
    </row>
    <row r="1131" spans="1:21" ht="14.25" customHeight="1" thickBot="1">
      <c r="A1131" s="336" t="s">
        <v>2244</v>
      </c>
      <c r="B1131" s="277"/>
      <c r="C1131" s="284"/>
      <c r="D1131" s="259"/>
      <c r="E1131" s="260"/>
      <c r="F1131" s="46"/>
      <c r="G1131" s="261"/>
      <c r="H1131" s="261"/>
      <c r="I1131" s="261"/>
      <c r="J1131" s="261"/>
      <c r="K1131" s="413"/>
      <c r="L1131" s="3"/>
      <c r="M1131" s="1">
        <v>10</v>
      </c>
      <c r="N1131" s="15">
        <f>A1124</f>
        <v>44953</v>
      </c>
      <c r="O1131" s="15" t="str">
        <f>IF(A1126="","",A1126)</f>
        <v>Uco</v>
      </c>
      <c r="P1131" s="37" t="str">
        <f>A1123</f>
        <v>Fri</v>
      </c>
      <c r="U1131" s="38"/>
    </row>
    <row r="1132" spans="1:21" s="239" customFormat="1" ht="14.25" customHeight="1">
      <c r="A1132" s="330"/>
      <c r="B1132" s="234"/>
      <c r="C1132" s="262"/>
      <c r="D1132" s="328"/>
      <c r="E1132" s="41"/>
      <c r="F1132" s="41"/>
      <c r="G1132" s="263"/>
      <c r="H1132" s="263"/>
      <c r="I1132" s="263"/>
      <c r="J1132" s="263"/>
      <c r="K1132" s="411"/>
      <c r="L1132" s="235"/>
      <c r="M1132" s="236"/>
      <c r="N1132" s="237"/>
      <c r="O1132" s="237"/>
      <c r="P1132" s="238"/>
      <c r="U1132" s="240"/>
    </row>
    <row r="1133" spans="1:21" ht="14.25" customHeight="1">
      <c r="A1133" s="331" t="s">
        <v>946</v>
      </c>
      <c r="B1133" s="268">
        <v>2</v>
      </c>
      <c r="C1133" s="42">
        <v>0.375</v>
      </c>
      <c r="D1133" s="29" t="s">
        <v>2192</v>
      </c>
      <c r="E1133" s="28" t="s">
        <v>2180</v>
      </c>
      <c r="F1133" s="329" t="s">
        <v>2238</v>
      </c>
      <c r="G1133" s="36" t="s">
        <v>2193</v>
      </c>
      <c r="H1133" s="36" t="s">
        <v>2235</v>
      </c>
      <c r="I1133" s="36"/>
      <c r="J1133" s="36"/>
      <c r="K1133" s="412">
        <v>0</v>
      </c>
      <c r="L1133" s="2"/>
      <c r="M1133" s="1">
        <v>2</v>
      </c>
      <c r="N1133" s="15">
        <f>A1134</f>
        <v>44954</v>
      </c>
      <c r="O1133" s="15" t="str">
        <f>IF(A1136="","",A1136)</f>
        <v>Luján</v>
      </c>
      <c r="P1133" s="37" t="str">
        <f>A1133</f>
        <v>Sat</v>
      </c>
      <c r="U1133" s="38"/>
    </row>
    <row r="1134" spans="1:21" ht="14.25" customHeight="1">
      <c r="A1134" s="332">
        <v>44954</v>
      </c>
      <c r="B1134" s="268"/>
      <c r="C1134" s="42">
        <v>0.37152777777777773</v>
      </c>
      <c r="D1134" s="29" t="s">
        <v>2194</v>
      </c>
      <c r="E1134" s="28" t="s">
        <v>2267</v>
      </c>
      <c r="F1134" s="28" t="s">
        <v>2263</v>
      </c>
      <c r="G1134" s="36">
        <v>185</v>
      </c>
      <c r="H1134" s="342"/>
      <c r="I1134" s="36" t="s">
        <v>2262</v>
      </c>
      <c r="J1134" s="36"/>
      <c r="K1134" s="412">
        <v>0</v>
      </c>
      <c r="L1134" s="2"/>
      <c r="M1134" s="1">
        <v>3</v>
      </c>
      <c r="N1134" s="15">
        <f>A1134</f>
        <v>44954</v>
      </c>
      <c r="O1134" s="15" t="str">
        <f>IF(A1136="","",A1136)</f>
        <v>Luján</v>
      </c>
      <c r="P1134" s="37" t="str">
        <f>A1133</f>
        <v>Sat</v>
      </c>
      <c r="U1134" s="38"/>
    </row>
    <row r="1135" spans="1:21" ht="14.25" customHeight="1">
      <c r="A1135" s="333">
        <v>194</v>
      </c>
      <c r="B1135" s="268"/>
      <c r="C1135" s="42"/>
      <c r="D1135" s="29"/>
      <c r="E1135" s="343" t="s">
        <v>2266</v>
      </c>
      <c r="F1135" s="28"/>
      <c r="G1135" s="36"/>
      <c r="H1135" s="342"/>
      <c r="I1135" s="36"/>
      <c r="J1135" s="36"/>
      <c r="K1135" s="412"/>
      <c r="L1135" s="2"/>
      <c r="M1135" s="1">
        <v>4</v>
      </c>
      <c r="N1135" s="15">
        <f>A1134</f>
        <v>44954</v>
      </c>
      <c r="O1135" s="15" t="str">
        <f>IF(A1136="","",A1136)</f>
        <v>Luján</v>
      </c>
      <c r="P1135" s="37" t="str">
        <f>A1133</f>
        <v>Sat</v>
      </c>
      <c r="U1135" s="38"/>
    </row>
    <row r="1136" spans="1:21" ht="14.25" customHeight="1">
      <c r="A1136" s="334" t="s">
        <v>64</v>
      </c>
      <c r="B1136" s="268"/>
      <c r="C1136" s="43"/>
      <c r="D1136" s="40"/>
      <c r="E1136" s="39"/>
      <c r="F1136" s="39"/>
      <c r="G1136" s="342"/>
      <c r="H1136" s="342"/>
      <c r="I1136" s="36"/>
      <c r="J1136" s="36"/>
      <c r="K1136" s="412"/>
      <c r="L1136" s="2"/>
      <c r="M1136" s="1">
        <v>5</v>
      </c>
      <c r="N1136" s="15">
        <f>A1134</f>
        <v>44954</v>
      </c>
      <c r="O1136" s="15" t="str">
        <f>IF(A1136="","",A1136)</f>
        <v>Luján</v>
      </c>
      <c r="P1136" s="37" t="str">
        <f>A1133</f>
        <v>Sat</v>
      </c>
      <c r="U1136" s="38"/>
    </row>
    <row r="1137" spans="1:21" ht="14.25" customHeight="1">
      <c r="A1137" s="335" t="s">
        <v>1908</v>
      </c>
      <c r="B1137" s="268"/>
      <c r="C1137" s="42"/>
      <c r="D1137" s="29"/>
      <c r="E1137" s="28"/>
      <c r="F1137" s="39"/>
      <c r="G1137" s="36"/>
      <c r="H1137" s="36"/>
      <c r="I1137" s="36"/>
      <c r="J1137" s="36"/>
      <c r="K1137" s="412"/>
      <c r="L1137" s="2"/>
      <c r="M1137" s="1">
        <v>6</v>
      </c>
      <c r="N1137" s="15">
        <f>A1134</f>
        <v>44954</v>
      </c>
      <c r="O1137" s="15" t="str">
        <f>IF(A1136="","",A1136)</f>
        <v>Luján</v>
      </c>
      <c r="P1137" s="37" t="str">
        <f>A1133</f>
        <v>Sat</v>
      </c>
      <c r="U1137" s="38"/>
    </row>
    <row r="1138" spans="1:21" ht="14.25" customHeight="1">
      <c r="A1138" s="335" t="s">
        <v>2269</v>
      </c>
      <c r="B1138" s="268"/>
      <c r="C1138" s="42"/>
      <c r="D1138" s="328" t="s">
        <v>2209</v>
      </c>
      <c r="E1138" s="28"/>
      <c r="F1138" s="39"/>
      <c r="G1138" s="36"/>
      <c r="H1138" s="36"/>
      <c r="I1138" s="36"/>
      <c r="J1138" s="36"/>
      <c r="K1138" s="412"/>
      <c r="L1138" s="2"/>
      <c r="M1138" s="1">
        <v>7</v>
      </c>
      <c r="N1138" s="15">
        <f>A1134</f>
        <v>44954</v>
      </c>
      <c r="O1138" s="15" t="str">
        <f>IF(A1136="","",A1136)</f>
        <v>Luján</v>
      </c>
      <c r="P1138" s="37" t="str">
        <f>A1133</f>
        <v>Sat</v>
      </c>
      <c r="U1138" s="38"/>
    </row>
    <row r="1139" spans="1:21" ht="14.25" customHeight="1">
      <c r="A1139" s="335" t="s">
        <v>2046</v>
      </c>
      <c r="B1139" s="268"/>
      <c r="C1139" s="42"/>
      <c r="D1139" s="29"/>
      <c r="E1139" s="28"/>
      <c r="F1139" s="39"/>
      <c r="G1139" s="36"/>
      <c r="H1139" s="36"/>
      <c r="I1139" s="36"/>
      <c r="J1139" s="36"/>
      <c r="K1139" s="412"/>
      <c r="L1139" s="2"/>
      <c r="M1139" s="1">
        <v>8</v>
      </c>
      <c r="N1139" s="15">
        <f>A1134</f>
        <v>44954</v>
      </c>
      <c r="O1139" s="15" t="str">
        <f>IF(A1136="","",A1136)</f>
        <v>Luján</v>
      </c>
      <c r="P1139" s="37" t="str">
        <f>A1133</f>
        <v>Sat</v>
      </c>
      <c r="U1139" s="38"/>
    </row>
    <row r="1140" spans="1:21" ht="14.25" customHeight="1">
      <c r="A1140" s="335" t="s">
        <v>2270</v>
      </c>
      <c r="B1140" s="268"/>
      <c r="C1140" s="42"/>
      <c r="D1140" s="29"/>
      <c r="E1140" s="28"/>
      <c r="F1140" s="39"/>
      <c r="G1140" s="36"/>
      <c r="H1140" s="36"/>
      <c r="I1140" s="36"/>
      <c r="J1140" s="36"/>
      <c r="K1140" s="412"/>
      <c r="L1140" s="2"/>
      <c r="M1140" s="1">
        <v>9</v>
      </c>
      <c r="N1140" s="15">
        <f>A1134</f>
        <v>44954</v>
      </c>
      <c r="O1140" s="15" t="str">
        <f>IF(A1136="","",A1136)</f>
        <v>Luján</v>
      </c>
      <c r="P1140" s="37" t="str">
        <f>A1133</f>
        <v>Sat</v>
      </c>
      <c r="U1140" s="38"/>
    </row>
    <row r="1141" spans="1:21" ht="14.25" customHeight="1" thickBot="1">
      <c r="A1141" s="336" t="s">
        <v>2307</v>
      </c>
      <c r="B1141" s="277"/>
      <c r="C1141" s="284" t="s">
        <v>2122</v>
      </c>
      <c r="D1141" s="259"/>
      <c r="E1141" s="260"/>
      <c r="F1141" s="46"/>
      <c r="G1141" s="261"/>
      <c r="H1141" s="261"/>
      <c r="I1141" s="261"/>
      <c r="J1141" s="261"/>
      <c r="K1141" s="413"/>
      <c r="L1141" s="3"/>
      <c r="M1141" s="1">
        <v>10</v>
      </c>
      <c r="N1141" s="15">
        <f>A1134</f>
        <v>44954</v>
      </c>
      <c r="O1141" s="15" t="str">
        <f>IF(A1136="","",A1136)</f>
        <v>Luján</v>
      </c>
      <c r="P1141" s="37" t="str">
        <f>A1133</f>
        <v>Sat</v>
      </c>
      <c r="U1141" s="38"/>
    </row>
    <row r="1142" spans="1:21" s="239" customFormat="1" ht="14.25" customHeight="1">
      <c r="A1142" s="330"/>
      <c r="B1142" s="234"/>
      <c r="C1142" s="262"/>
      <c r="D1142" s="232"/>
      <c r="E1142" s="41"/>
      <c r="F1142" s="41"/>
      <c r="G1142" s="263"/>
      <c r="H1142" s="263"/>
      <c r="I1142" s="263"/>
      <c r="J1142" s="263"/>
      <c r="K1142" s="411"/>
      <c r="L1142" s="235"/>
      <c r="M1142" s="236"/>
      <c r="N1142" s="237"/>
      <c r="O1142" s="237"/>
      <c r="P1142" s="238"/>
      <c r="U1142" s="240"/>
    </row>
    <row r="1143" spans="1:21" ht="14.25" customHeight="1">
      <c r="A1143" s="331" t="s">
        <v>942</v>
      </c>
      <c r="B1143" s="268">
        <v>6</v>
      </c>
      <c r="C1143" s="42">
        <v>0.35416666666666669</v>
      </c>
      <c r="D1143" s="12" t="s">
        <v>1921</v>
      </c>
      <c r="E1143" s="329" t="s">
        <v>2011</v>
      </c>
      <c r="F1143" s="13" t="s">
        <v>1922</v>
      </c>
      <c r="G1143" s="36" t="s">
        <v>1924</v>
      </c>
      <c r="H1143" s="36" t="s">
        <v>2275</v>
      </c>
      <c r="I1143" s="36"/>
      <c r="J1143" s="36"/>
      <c r="K1143" s="412">
        <v>0</v>
      </c>
      <c r="L1143" s="2"/>
      <c r="M1143" s="1">
        <v>2</v>
      </c>
      <c r="N1143" s="15">
        <f>A1144</f>
        <v>44957</v>
      </c>
      <c r="O1143" s="15" t="str">
        <f>IF(A1146="","",A1146)</f>
        <v>Luján</v>
      </c>
      <c r="P1143" s="37" t="str">
        <f>A1143</f>
        <v>Tue</v>
      </c>
      <c r="U1143" s="38"/>
    </row>
    <row r="1144" spans="1:21" ht="14.25" customHeight="1">
      <c r="A1144" s="332">
        <v>44957</v>
      </c>
      <c r="B1144" s="268"/>
      <c r="C1144" s="42"/>
      <c r="D1144" s="29" t="s">
        <v>846</v>
      </c>
      <c r="E1144" s="28" t="s">
        <v>1996</v>
      </c>
      <c r="F1144" s="329" t="s">
        <v>1961</v>
      </c>
      <c r="G1144" s="36"/>
      <c r="H1144" s="36"/>
      <c r="I1144" s="36"/>
      <c r="J1144" s="36"/>
      <c r="K1144" s="412"/>
      <c r="L1144" s="2"/>
      <c r="M1144" s="1">
        <v>3</v>
      </c>
      <c r="N1144" s="15">
        <f>A1144</f>
        <v>44957</v>
      </c>
      <c r="O1144" s="15" t="str">
        <f>IF(A1146="","",A1146)</f>
        <v>Luján</v>
      </c>
      <c r="P1144" s="37" t="str">
        <f>A1143</f>
        <v>Tue</v>
      </c>
      <c r="U1144" s="38"/>
    </row>
    <row r="1145" spans="1:21" ht="14.25" customHeight="1">
      <c r="A1145" s="333">
        <v>195</v>
      </c>
      <c r="B1145" s="268"/>
      <c r="C1145" s="42"/>
      <c r="D1145" s="29" t="s">
        <v>846</v>
      </c>
      <c r="E1145" s="39"/>
      <c r="F1145" s="28" t="s">
        <v>1923</v>
      </c>
      <c r="G1145" s="36"/>
      <c r="H1145" s="342"/>
      <c r="I1145" s="36"/>
      <c r="J1145" s="36"/>
      <c r="K1145" s="412"/>
      <c r="L1145" s="2"/>
      <c r="M1145" s="1">
        <v>4</v>
      </c>
      <c r="N1145" s="15">
        <f>A1144</f>
        <v>44957</v>
      </c>
      <c r="O1145" s="15" t="str">
        <f>IF(A1146="","",A1146)</f>
        <v>Luján</v>
      </c>
      <c r="P1145" s="37" t="str">
        <f>A1143</f>
        <v>Tue</v>
      </c>
      <c r="U1145" s="38"/>
    </row>
    <row r="1146" spans="1:21" ht="14.25" customHeight="1">
      <c r="A1146" s="334" t="s">
        <v>64</v>
      </c>
      <c r="B1146" s="268"/>
      <c r="C1146" s="43"/>
      <c r="D1146" s="29" t="s">
        <v>846</v>
      </c>
      <c r="E1146" s="39"/>
      <c r="F1146" s="329" t="s">
        <v>1257</v>
      </c>
      <c r="G1146" s="36"/>
      <c r="H1146" s="342"/>
      <c r="I1146" s="36"/>
      <c r="J1146" s="36"/>
      <c r="K1146" s="412"/>
      <c r="L1146" s="2"/>
      <c r="M1146" s="1">
        <v>5</v>
      </c>
      <c r="N1146" s="15">
        <f>A1144</f>
        <v>44957</v>
      </c>
      <c r="O1146" s="15" t="str">
        <f>IF(A1146="","",A1146)</f>
        <v>Luján</v>
      </c>
      <c r="P1146" s="37" t="str">
        <f>A1143</f>
        <v>Tue</v>
      </c>
      <c r="U1146" s="38"/>
    </row>
    <row r="1147" spans="1:21" ht="14.25" customHeight="1">
      <c r="A1147" s="335" t="s">
        <v>2283</v>
      </c>
      <c r="B1147" s="268"/>
      <c r="C1147" s="42"/>
      <c r="D1147" s="29" t="s">
        <v>846</v>
      </c>
      <c r="E1147" s="41"/>
      <c r="F1147" s="469" t="s">
        <v>2282</v>
      </c>
      <c r="G1147" s="36"/>
      <c r="H1147" s="36"/>
      <c r="I1147" s="36"/>
      <c r="J1147" s="36"/>
      <c r="K1147" s="412"/>
      <c r="L1147" s="2"/>
      <c r="M1147" s="1">
        <v>6</v>
      </c>
      <c r="N1147" s="15">
        <f>A1144</f>
        <v>44957</v>
      </c>
      <c r="O1147" s="15" t="str">
        <f>IF(A1146="","",A1146)</f>
        <v>Luján</v>
      </c>
      <c r="P1147" s="37" t="str">
        <f>A1143</f>
        <v>Tue</v>
      </c>
      <c r="U1147" s="38"/>
    </row>
    <row r="1148" spans="1:21" ht="14.25" customHeight="1">
      <c r="A1148" s="335" t="s">
        <v>1346</v>
      </c>
      <c r="B1148" s="268"/>
      <c r="C1148" s="42"/>
      <c r="D1148" s="29" t="s">
        <v>846</v>
      </c>
      <c r="E1148" s="41"/>
      <c r="F1148" s="39"/>
      <c r="G1148" s="36"/>
      <c r="H1148" s="36"/>
      <c r="I1148" s="36"/>
      <c r="J1148" s="36"/>
      <c r="K1148" s="412"/>
      <c r="L1148" s="2"/>
      <c r="M1148" s="1">
        <v>7</v>
      </c>
      <c r="N1148" s="15">
        <f>A1144</f>
        <v>44957</v>
      </c>
      <c r="O1148" s="15" t="str">
        <f>IF(A1146="","",A1146)</f>
        <v>Luján</v>
      </c>
      <c r="P1148" s="37" t="str">
        <f>A1143</f>
        <v>Tue</v>
      </c>
      <c r="U1148" s="38"/>
    </row>
    <row r="1149" spans="1:21" ht="14.25" customHeight="1">
      <c r="A1149" s="335" t="s">
        <v>1569</v>
      </c>
      <c r="B1149" s="268"/>
      <c r="C1149" s="42"/>
      <c r="D1149" s="40"/>
      <c r="E1149" s="39"/>
      <c r="F1149" s="41"/>
      <c r="G1149" s="36"/>
      <c r="H1149" s="36"/>
      <c r="I1149" s="36"/>
      <c r="J1149" s="36"/>
      <c r="K1149" s="412"/>
      <c r="L1149" s="2"/>
      <c r="M1149" s="1">
        <v>8</v>
      </c>
      <c r="N1149" s="15">
        <f>A1144</f>
        <v>44957</v>
      </c>
      <c r="O1149" s="15" t="str">
        <f>IF(A1146="","",A1146)</f>
        <v>Luján</v>
      </c>
      <c r="P1149" s="37" t="str">
        <f>A1143</f>
        <v>Tue</v>
      </c>
      <c r="U1149" s="38"/>
    </row>
    <row r="1150" spans="1:21" ht="14.25" customHeight="1">
      <c r="A1150" s="335" t="s">
        <v>1029</v>
      </c>
      <c r="B1150" s="268"/>
      <c r="C1150" s="42"/>
      <c r="D1150" s="29"/>
      <c r="E1150" s="28"/>
      <c r="F1150" s="28"/>
      <c r="G1150" s="36"/>
      <c r="H1150" s="36"/>
      <c r="I1150" s="36"/>
      <c r="J1150" s="36"/>
      <c r="K1150" s="412"/>
      <c r="L1150" s="2"/>
      <c r="M1150" s="1">
        <v>9</v>
      </c>
      <c r="N1150" s="15">
        <f>A1144</f>
        <v>44957</v>
      </c>
      <c r="O1150" s="15" t="str">
        <f>IF(A1146="","",A1146)</f>
        <v>Luján</v>
      </c>
      <c r="P1150" s="37" t="str">
        <f>A1143</f>
        <v>Tue</v>
      </c>
      <c r="U1150" s="38"/>
    </row>
    <row r="1151" spans="1:21" ht="14.25" customHeight="1" thickBot="1">
      <c r="A1151" s="336" t="s">
        <v>2276</v>
      </c>
      <c r="B1151" s="277"/>
      <c r="C1151" s="284"/>
      <c r="D1151" s="259"/>
      <c r="E1151" s="260"/>
      <c r="F1151" s="260"/>
      <c r="G1151" s="261"/>
      <c r="H1151" s="261"/>
      <c r="I1151" s="261"/>
      <c r="J1151" s="261"/>
      <c r="K1151" s="413"/>
      <c r="L1151" s="3"/>
      <c r="M1151" s="1">
        <v>10</v>
      </c>
      <c r="N1151" s="15">
        <f>A1144</f>
        <v>44957</v>
      </c>
      <c r="O1151" s="15" t="str">
        <f>IF(A1146="","",A1146)</f>
        <v>Luján</v>
      </c>
      <c r="P1151" s="37" t="str">
        <f>A1143</f>
        <v>Tue</v>
      </c>
      <c r="U1151" s="38"/>
    </row>
    <row r="1152" spans="1:21" s="239" customFormat="1" ht="14.25" customHeight="1">
      <c r="A1152" s="330"/>
      <c r="B1152" s="234"/>
      <c r="C1152" s="262"/>
      <c r="D1152" s="328"/>
      <c r="E1152" s="329"/>
      <c r="F1152" s="329"/>
      <c r="G1152" s="344"/>
      <c r="H1152" s="263"/>
      <c r="I1152" s="263"/>
      <c r="J1152" s="263"/>
      <c r="K1152" s="411"/>
      <c r="L1152" s="235"/>
      <c r="M1152" s="236"/>
      <c r="N1152" s="237"/>
      <c r="O1152" s="237"/>
      <c r="P1152" s="238"/>
      <c r="U1152" s="240"/>
    </row>
    <row r="1153" spans="1:21" ht="14.25" customHeight="1">
      <c r="A1153" s="331" t="s">
        <v>943</v>
      </c>
      <c r="B1153" s="268">
        <v>4</v>
      </c>
      <c r="C1153" s="42">
        <v>0.35069444444444442</v>
      </c>
      <c r="D1153" s="12" t="s">
        <v>1658</v>
      </c>
      <c r="E1153" s="28" t="s">
        <v>8</v>
      </c>
      <c r="F1153" s="329" t="s">
        <v>1659</v>
      </c>
      <c r="G1153" s="36">
        <v>370</v>
      </c>
      <c r="H1153" s="36"/>
      <c r="I1153" s="36" t="s">
        <v>1328</v>
      </c>
      <c r="J1153" s="36"/>
      <c r="K1153" s="412">
        <v>0</v>
      </c>
      <c r="L1153" s="2"/>
      <c r="M1153" s="1">
        <v>2</v>
      </c>
      <c r="N1153" s="15">
        <f>A1154</f>
        <v>44958</v>
      </c>
      <c r="O1153" s="15" t="str">
        <f>IF(A1156="","",A1156)</f>
        <v>Uco</v>
      </c>
      <c r="P1153" s="37" t="str">
        <f>A1153</f>
        <v>Wed</v>
      </c>
      <c r="U1153" s="38"/>
    </row>
    <row r="1154" spans="1:21" ht="14.25" customHeight="1">
      <c r="A1154" s="332">
        <v>44958</v>
      </c>
      <c r="B1154" s="268"/>
      <c r="C1154" s="42"/>
      <c r="D1154" s="29" t="s">
        <v>1657</v>
      </c>
      <c r="E1154" s="28"/>
      <c r="F1154" s="329"/>
      <c r="G1154" s="342"/>
      <c r="H1154" s="342"/>
      <c r="I1154" s="36"/>
      <c r="J1154" s="36"/>
      <c r="K1154" s="412"/>
      <c r="L1154" s="2"/>
      <c r="M1154" s="1">
        <v>3</v>
      </c>
      <c r="N1154" s="15">
        <f>A1154</f>
        <v>44958</v>
      </c>
      <c r="O1154" s="15" t="str">
        <f>IF(A1156="","",A1156)</f>
        <v>Uco</v>
      </c>
      <c r="P1154" s="37" t="str">
        <f>A1153</f>
        <v>Wed</v>
      </c>
      <c r="U1154" s="38"/>
    </row>
    <row r="1155" spans="1:21" ht="14.25" customHeight="1">
      <c r="A1155" s="333">
        <v>196</v>
      </c>
      <c r="B1155" s="268"/>
      <c r="C1155" s="42">
        <v>0.36458333333333331</v>
      </c>
      <c r="D1155" s="29" t="s">
        <v>1957</v>
      </c>
      <c r="E1155" s="28" t="s">
        <v>2268</v>
      </c>
      <c r="F1155" s="329" t="s">
        <v>2287</v>
      </c>
      <c r="G1155" s="36">
        <v>195</v>
      </c>
      <c r="H1155" s="36" t="s">
        <v>1871</v>
      </c>
      <c r="I1155" s="36"/>
      <c r="J1155" s="36"/>
      <c r="K1155" s="412">
        <v>0</v>
      </c>
      <c r="L1155" s="2"/>
      <c r="M1155" s="1">
        <v>4</v>
      </c>
      <c r="N1155" s="15">
        <f>A1154</f>
        <v>44958</v>
      </c>
      <c r="O1155" s="15" t="str">
        <f>IF(A1156="","",A1156)</f>
        <v>Uco</v>
      </c>
      <c r="P1155" s="37" t="str">
        <f>A1153</f>
        <v>Wed</v>
      </c>
      <c r="U1155" s="38"/>
    </row>
    <row r="1156" spans="1:21" ht="14.25" customHeight="1">
      <c r="A1156" s="334" t="s">
        <v>848</v>
      </c>
      <c r="B1156" s="268"/>
      <c r="C1156" s="42">
        <v>0.35416666666666669</v>
      </c>
      <c r="D1156" s="29" t="s">
        <v>2289</v>
      </c>
      <c r="E1156" s="28" t="s">
        <v>274</v>
      </c>
      <c r="F1156" s="329" t="s">
        <v>2287</v>
      </c>
      <c r="G1156" s="36">
        <v>195</v>
      </c>
      <c r="H1156" s="36"/>
      <c r="I1156" s="36">
        <v>195</v>
      </c>
      <c r="J1156" s="36"/>
      <c r="K1156" s="412">
        <v>0</v>
      </c>
      <c r="L1156" s="2"/>
      <c r="M1156" s="1">
        <v>5</v>
      </c>
      <c r="N1156" s="15">
        <f>A1154</f>
        <v>44958</v>
      </c>
      <c r="O1156" s="15" t="str">
        <f>IF(A1156="","",A1156)</f>
        <v>Uco</v>
      </c>
      <c r="P1156" s="37" t="str">
        <f>A1153</f>
        <v>Wed</v>
      </c>
      <c r="U1156" s="38"/>
    </row>
    <row r="1157" spans="1:21" ht="14.25" customHeight="1">
      <c r="A1157" s="335" t="s">
        <v>1186</v>
      </c>
      <c r="B1157" s="268"/>
      <c r="C1157" s="43"/>
      <c r="D1157" s="40"/>
      <c r="E1157" s="39"/>
      <c r="F1157" s="360" t="s">
        <v>1403</v>
      </c>
      <c r="G1157" s="36"/>
      <c r="H1157" s="36"/>
      <c r="I1157" s="36"/>
      <c r="J1157" s="36"/>
      <c r="K1157" s="412"/>
      <c r="L1157" s="2"/>
      <c r="M1157" s="1">
        <v>6</v>
      </c>
      <c r="N1157" s="15">
        <f>A1154</f>
        <v>44958</v>
      </c>
      <c r="O1157" s="15" t="str">
        <f>IF(A1156="","",A1156)</f>
        <v>Uco</v>
      </c>
      <c r="P1157" s="37" t="str">
        <f>A1153</f>
        <v>Wed</v>
      </c>
      <c r="U1157" s="38"/>
    </row>
    <row r="1158" spans="1:21" ht="14.25" customHeight="1">
      <c r="A1158" s="335" t="s">
        <v>998</v>
      </c>
      <c r="B1158" s="268"/>
      <c r="C1158" s="42"/>
      <c r="D1158" s="29"/>
      <c r="E1158" s="28"/>
      <c r="F1158" s="41"/>
      <c r="G1158" s="36"/>
      <c r="H1158" s="36"/>
      <c r="I1158" s="36"/>
      <c r="J1158" s="36"/>
      <c r="K1158" s="412"/>
      <c r="L1158" s="2"/>
      <c r="M1158" s="1">
        <v>7</v>
      </c>
      <c r="N1158" s="15">
        <f>A1154</f>
        <v>44958</v>
      </c>
      <c r="O1158" s="15" t="str">
        <f>IF(A1156="","",A1156)</f>
        <v>Uco</v>
      </c>
      <c r="P1158" s="37" t="str">
        <f>A1153</f>
        <v>Wed</v>
      </c>
      <c r="U1158" s="38"/>
    </row>
    <row r="1159" spans="1:21" ht="14.25" customHeight="1">
      <c r="A1159" s="335" t="s">
        <v>2295</v>
      </c>
      <c r="B1159" s="268"/>
      <c r="C1159" s="42"/>
      <c r="D1159" s="328"/>
      <c r="E1159" s="28"/>
      <c r="F1159" s="39"/>
      <c r="G1159" s="36"/>
      <c r="H1159" s="36"/>
      <c r="I1159" s="36"/>
      <c r="J1159" s="36"/>
      <c r="K1159" s="412"/>
      <c r="L1159" s="2"/>
      <c r="M1159" s="1">
        <v>8</v>
      </c>
      <c r="N1159" s="15">
        <f>A1154</f>
        <v>44958</v>
      </c>
      <c r="O1159" s="15" t="str">
        <f>IF(A1156="","",A1156)</f>
        <v>Uco</v>
      </c>
      <c r="P1159" s="37" t="str">
        <f>A1153</f>
        <v>Wed</v>
      </c>
      <c r="U1159" s="38"/>
    </row>
    <row r="1160" spans="1:21" ht="14.25" customHeight="1">
      <c r="A1160" s="337"/>
      <c r="B1160" s="268"/>
      <c r="C1160" s="42"/>
      <c r="D1160" s="29"/>
      <c r="E1160" s="28"/>
      <c r="F1160" s="39"/>
      <c r="G1160" s="36"/>
      <c r="H1160" s="36"/>
      <c r="I1160" s="36"/>
      <c r="J1160" s="36"/>
      <c r="K1160" s="412"/>
      <c r="L1160" s="2"/>
      <c r="M1160" s="1">
        <v>9</v>
      </c>
      <c r="N1160" s="15">
        <f>A1154</f>
        <v>44958</v>
      </c>
      <c r="O1160" s="15" t="str">
        <f>IF(A1156="","",A1156)</f>
        <v>Uco</v>
      </c>
      <c r="P1160" s="37" t="str">
        <f>A1153</f>
        <v>Wed</v>
      </c>
      <c r="U1160" s="38"/>
    </row>
    <row r="1161" spans="1:21" ht="14.25" customHeight="1" thickBot="1">
      <c r="A1161" s="336" t="s">
        <v>2291</v>
      </c>
      <c r="B1161" s="277"/>
      <c r="C1161" s="284" t="s">
        <v>1363</v>
      </c>
      <c r="D1161" s="259"/>
      <c r="E1161" s="260"/>
      <c r="F1161" s="46"/>
      <c r="G1161" s="261"/>
      <c r="H1161" s="261"/>
      <c r="I1161" s="261"/>
      <c r="J1161" s="261"/>
      <c r="K1161" s="413"/>
      <c r="L1161" s="3"/>
      <c r="M1161" s="1">
        <v>10</v>
      </c>
      <c r="N1161" s="15">
        <f>A1154</f>
        <v>44958</v>
      </c>
      <c r="O1161" s="15" t="str">
        <f>IF(A1156="","",A1156)</f>
        <v>Uco</v>
      </c>
      <c r="P1161" s="37" t="str">
        <f>A1153</f>
        <v>Wed</v>
      </c>
      <c r="U1161" s="38"/>
    </row>
    <row r="1162" spans="1:21" s="239" customFormat="1" ht="14.25" customHeight="1">
      <c r="A1162" s="330"/>
      <c r="B1162" s="234"/>
      <c r="C1162" s="262"/>
      <c r="D1162" s="232"/>
      <c r="E1162" s="41"/>
      <c r="F1162" s="41"/>
      <c r="G1162" s="263"/>
      <c r="H1162" s="263"/>
      <c r="I1162" s="263"/>
      <c r="J1162" s="263"/>
      <c r="K1162" s="411"/>
      <c r="L1162" s="235"/>
      <c r="M1162" s="236"/>
      <c r="N1162" s="237"/>
      <c r="O1162" s="237"/>
      <c r="P1162" s="238"/>
      <c r="U1162" s="240"/>
    </row>
    <row r="1163" spans="1:21" ht="14.25" customHeight="1">
      <c r="A1163" s="331" t="s">
        <v>944</v>
      </c>
      <c r="B1163" s="268">
        <v>6</v>
      </c>
      <c r="C1163" s="42">
        <v>0.38194444444444442</v>
      </c>
      <c r="D1163" s="12" t="s">
        <v>2001</v>
      </c>
      <c r="E1163" s="28" t="s">
        <v>2003</v>
      </c>
      <c r="F1163" s="329" t="s">
        <v>2004</v>
      </c>
      <c r="G1163" s="36">
        <v>640</v>
      </c>
      <c r="H1163" s="36">
        <v>640</v>
      </c>
      <c r="I1163" s="36"/>
      <c r="J1163" s="36"/>
      <c r="K1163" s="412">
        <v>0</v>
      </c>
      <c r="L1163" s="2"/>
      <c r="M1163" s="1">
        <v>2</v>
      </c>
      <c r="N1163" s="15">
        <f>A1164</f>
        <v>44959</v>
      </c>
      <c r="O1163" s="15" t="str">
        <f>IF(A1166="","",A1166)</f>
        <v>Laid Back</v>
      </c>
      <c r="P1163" s="37" t="str">
        <f>A1163</f>
        <v>Thu</v>
      </c>
      <c r="U1163" s="38"/>
    </row>
    <row r="1164" spans="1:21" ht="14.25" customHeight="1">
      <c r="A1164" s="332">
        <v>44959</v>
      </c>
      <c r="B1164" s="268"/>
      <c r="C1164" s="42"/>
      <c r="D1164" s="29" t="s">
        <v>2002</v>
      </c>
      <c r="E1164" s="28"/>
      <c r="F1164" s="329"/>
      <c r="G1164" s="36"/>
      <c r="H1164" s="36"/>
      <c r="I1164" s="36"/>
      <c r="J1164" s="36"/>
      <c r="K1164" s="412"/>
      <c r="L1164" s="2"/>
      <c r="M1164" s="1">
        <v>3</v>
      </c>
      <c r="N1164" s="15">
        <f>A1164</f>
        <v>44959</v>
      </c>
      <c r="O1164" s="15" t="str">
        <f>IF(A1166="","",A1166)</f>
        <v>Laid Back</v>
      </c>
      <c r="P1164" s="37" t="str">
        <f>A1163</f>
        <v>Thu</v>
      </c>
      <c r="U1164" s="38"/>
    </row>
    <row r="1165" spans="1:21" ht="14.25" customHeight="1">
      <c r="A1165" s="333">
        <v>197</v>
      </c>
      <c r="B1165" s="268"/>
      <c r="C1165" s="42"/>
      <c r="D1165" s="29" t="s">
        <v>2052</v>
      </c>
      <c r="E1165" s="28"/>
      <c r="F1165" s="329" t="s">
        <v>2149</v>
      </c>
      <c r="G1165" s="36">
        <v>640</v>
      </c>
      <c r="H1165" s="36">
        <v>640</v>
      </c>
      <c r="I1165" s="36"/>
      <c r="J1165" s="36"/>
      <c r="K1165" s="412"/>
      <c r="L1165" s="2"/>
      <c r="M1165" s="1">
        <v>4</v>
      </c>
      <c r="N1165" s="15">
        <f>A1164</f>
        <v>44959</v>
      </c>
      <c r="O1165" s="15" t="str">
        <f>IF(A1166="","",A1166)</f>
        <v>Laid Back</v>
      </c>
      <c r="P1165" s="37" t="str">
        <f>A1163</f>
        <v>Thu</v>
      </c>
      <c r="U1165" s="38"/>
    </row>
    <row r="1166" spans="1:21" ht="14.25" customHeight="1">
      <c r="A1166" s="334" t="s">
        <v>1193</v>
      </c>
      <c r="B1166" s="268"/>
      <c r="C1166" s="43"/>
      <c r="D1166" s="29" t="s">
        <v>2061</v>
      </c>
      <c r="E1166" s="28"/>
      <c r="F1166" s="329" t="s">
        <v>2150</v>
      </c>
      <c r="G1166" s="36"/>
      <c r="H1166" s="36"/>
      <c r="I1166" s="36"/>
      <c r="J1166" s="36"/>
      <c r="K1166" s="412"/>
      <c r="L1166" s="2"/>
      <c r="M1166" s="1">
        <v>5</v>
      </c>
      <c r="N1166" s="15">
        <f>A1164</f>
        <v>44959</v>
      </c>
      <c r="O1166" s="15" t="str">
        <f>IF(A1166="","",A1166)</f>
        <v>Laid Back</v>
      </c>
      <c r="P1166" s="37" t="str">
        <f>A1163</f>
        <v>Thu</v>
      </c>
      <c r="U1166" s="38"/>
    </row>
    <row r="1167" spans="1:21" ht="14.25" customHeight="1">
      <c r="A1167" s="335" t="s">
        <v>2300</v>
      </c>
      <c r="B1167" s="268"/>
      <c r="C1167" s="42"/>
      <c r="D1167" s="29" t="s">
        <v>2062</v>
      </c>
      <c r="E1167" s="28"/>
      <c r="F1167" s="28"/>
      <c r="G1167" s="36">
        <v>640</v>
      </c>
      <c r="H1167" s="36">
        <v>640</v>
      </c>
      <c r="I1167" s="36"/>
      <c r="J1167" s="36"/>
      <c r="K1167" s="412"/>
      <c r="L1167" s="2"/>
      <c r="M1167" s="1">
        <v>6</v>
      </c>
      <c r="N1167" s="15">
        <f>A1164</f>
        <v>44959</v>
      </c>
      <c r="O1167" s="15" t="str">
        <f>IF(A1166="","",A1166)</f>
        <v>Laid Back</v>
      </c>
      <c r="P1167" s="37" t="str">
        <f>A1163</f>
        <v>Thu</v>
      </c>
      <c r="U1167" s="38"/>
    </row>
    <row r="1168" spans="1:21" ht="14.25" customHeight="1">
      <c r="A1168" s="335" t="s">
        <v>2301</v>
      </c>
      <c r="B1168" s="268"/>
      <c r="C1168" s="42"/>
      <c r="D1168" s="29" t="s">
        <v>2063</v>
      </c>
      <c r="E1168" s="28"/>
      <c r="F1168" s="329" t="s">
        <v>2171</v>
      </c>
      <c r="G1168" s="36"/>
      <c r="H1168" s="36"/>
      <c r="I1168" s="36"/>
      <c r="J1168" s="36"/>
      <c r="K1168" s="412"/>
      <c r="L1168" s="2"/>
      <c r="M1168" s="1">
        <v>7</v>
      </c>
      <c r="N1168" s="15">
        <f>A1164</f>
        <v>44959</v>
      </c>
      <c r="O1168" s="15" t="str">
        <f>IF(A1166="","",A1166)</f>
        <v>Laid Back</v>
      </c>
      <c r="P1168" s="37" t="str">
        <f>A1163</f>
        <v>Thu</v>
      </c>
      <c r="U1168" s="38"/>
    </row>
    <row r="1169" spans="1:21" ht="14.25" customHeight="1">
      <c r="A1169" s="337"/>
      <c r="B1169" s="268"/>
      <c r="C1169" s="42"/>
      <c r="D1169" s="29"/>
      <c r="E1169" s="28"/>
      <c r="F1169" s="39"/>
      <c r="G1169" s="36"/>
      <c r="H1169" s="36"/>
      <c r="I1169" s="36"/>
      <c r="J1169" s="36"/>
      <c r="K1169" s="412"/>
      <c r="L1169" s="2"/>
      <c r="M1169" s="1">
        <v>8</v>
      </c>
      <c r="N1169" s="15">
        <f>A1164</f>
        <v>44959</v>
      </c>
      <c r="O1169" s="15" t="str">
        <f>IF(A1166="","",A1166)</f>
        <v>Laid Back</v>
      </c>
      <c r="P1169" s="37" t="str">
        <f>A1163</f>
        <v>Thu</v>
      </c>
      <c r="U1169" s="38"/>
    </row>
    <row r="1170" spans="1:21" ht="14.25" customHeight="1">
      <c r="A1170" s="337"/>
      <c r="B1170" s="268"/>
      <c r="C1170" s="42"/>
      <c r="D1170" s="29" t="s">
        <v>1105</v>
      </c>
      <c r="E1170" s="28"/>
      <c r="F1170" s="39"/>
      <c r="G1170" s="36"/>
      <c r="H1170" s="36"/>
      <c r="I1170" s="36"/>
      <c r="J1170" s="36"/>
      <c r="K1170" s="412"/>
      <c r="L1170" s="2"/>
      <c r="M1170" s="1">
        <v>9</v>
      </c>
      <c r="N1170" s="15">
        <f>A1164</f>
        <v>44959</v>
      </c>
      <c r="O1170" s="15" t="str">
        <f>IF(A1166="","",A1166)</f>
        <v>Laid Back</v>
      </c>
      <c r="P1170" s="37" t="str">
        <f>A1163</f>
        <v>Thu</v>
      </c>
      <c r="U1170" s="38"/>
    </row>
    <row r="1171" spans="1:21" ht="14.25" customHeight="1" thickBot="1">
      <c r="A1171" s="336" t="s">
        <v>2298</v>
      </c>
      <c r="B1171" s="277"/>
      <c r="C1171" s="284"/>
      <c r="D1171" s="259"/>
      <c r="E1171" s="260"/>
      <c r="F1171" s="46"/>
      <c r="G1171" s="261"/>
      <c r="H1171" s="261"/>
      <c r="I1171" s="261"/>
      <c r="J1171" s="261"/>
      <c r="K1171" s="413"/>
      <c r="L1171" s="3"/>
      <c r="M1171" s="1">
        <v>10</v>
      </c>
      <c r="N1171" s="15">
        <f>A1164</f>
        <v>44959</v>
      </c>
      <c r="O1171" s="15" t="str">
        <f>IF(A1166="","",A1166)</f>
        <v>Laid Back</v>
      </c>
      <c r="P1171" s="37" t="str">
        <f>A1163</f>
        <v>Thu</v>
      </c>
      <c r="U1171" s="38"/>
    </row>
    <row r="1172" spans="1:21" s="239" customFormat="1" ht="14.25" customHeight="1">
      <c r="A1172" s="330"/>
      <c r="B1172" s="234"/>
      <c r="C1172" s="262"/>
      <c r="D1172" s="232"/>
      <c r="E1172" s="41"/>
      <c r="F1172" s="41"/>
      <c r="G1172" s="263"/>
      <c r="H1172" s="263"/>
      <c r="I1172" s="263"/>
      <c r="J1172" s="263"/>
      <c r="K1172" s="411"/>
      <c r="L1172" s="235"/>
      <c r="M1172" s="236"/>
      <c r="N1172" s="237"/>
      <c r="O1172" s="237"/>
      <c r="P1172" s="238"/>
      <c r="U1172" s="240"/>
    </row>
    <row r="1173" spans="1:21" ht="14.25" customHeight="1">
      <c r="A1173" s="331" t="s">
        <v>945</v>
      </c>
      <c r="B1173" s="268">
        <v>6</v>
      </c>
      <c r="C1173" s="42">
        <v>0.35416666666666669</v>
      </c>
      <c r="D1173" s="12" t="s">
        <v>2001</v>
      </c>
      <c r="E1173" s="28" t="s">
        <v>2003</v>
      </c>
      <c r="F1173" s="329" t="s">
        <v>2004</v>
      </c>
      <c r="G1173" s="36">
        <v>640</v>
      </c>
      <c r="H1173" s="36">
        <v>640</v>
      </c>
      <c r="I1173" s="36"/>
      <c r="J1173" s="36"/>
      <c r="K1173" s="412">
        <v>0</v>
      </c>
      <c r="L1173" s="2"/>
      <c r="M1173" s="1">
        <v>2</v>
      </c>
      <c r="N1173" s="15">
        <f>A1174</f>
        <v>44960</v>
      </c>
      <c r="O1173" s="15" t="str">
        <f>IF(A1176="","",A1176)</f>
        <v>Uco</v>
      </c>
      <c r="P1173" s="37" t="str">
        <f>A1173</f>
        <v>Fri</v>
      </c>
      <c r="U1173" s="38"/>
    </row>
    <row r="1174" spans="1:21" ht="14.25" customHeight="1">
      <c r="A1174" s="332">
        <v>44960</v>
      </c>
      <c r="B1174" s="268"/>
      <c r="C1174" s="42"/>
      <c r="D1174" s="29" t="s">
        <v>2002</v>
      </c>
      <c r="E1174" s="39"/>
      <c r="F1174" s="41"/>
      <c r="G1174" s="36"/>
      <c r="H1174" s="36"/>
      <c r="I1174" s="36"/>
      <c r="J1174" s="36"/>
      <c r="K1174" s="412"/>
      <c r="L1174" s="2"/>
      <c r="M1174" s="1">
        <v>3</v>
      </c>
      <c r="N1174" s="15">
        <f>A1174</f>
        <v>44960</v>
      </c>
      <c r="O1174" s="15" t="str">
        <f>IF(A1176="","",A1176)</f>
        <v>Uco</v>
      </c>
      <c r="P1174" s="37" t="str">
        <f>A1173</f>
        <v>Fri</v>
      </c>
      <c r="U1174" s="38"/>
    </row>
    <row r="1175" spans="1:21" ht="14.25" customHeight="1">
      <c r="A1175" s="333">
        <v>198</v>
      </c>
      <c r="B1175" s="268"/>
      <c r="C1175" s="42"/>
      <c r="D1175" s="29" t="s">
        <v>2052</v>
      </c>
      <c r="E1175" s="39"/>
      <c r="F1175" s="39"/>
      <c r="G1175" s="36">
        <v>640</v>
      </c>
      <c r="H1175" s="36">
        <v>640</v>
      </c>
      <c r="I1175" s="36"/>
      <c r="J1175" s="36"/>
      <c r="K1175" s="412"/>
      <c r="L1175" s="2"/>
      <c r="M1175" s="1">
        <v>4</v>
      </c>
      <c r="N1175" s="15">
        <f>A1174</f>
        <v>44960</v>
      </c>
      <c r="O1175" s="15" t="str">
        <f>IF(A1176="","",A1176)</f>
        <v>Uco</v>
      </c>
      <c r="P1175" s="37" t="str">
        <f>A1173</f>
        <v>Fri</v>
      </c>
      <c r="U1175" s="38"/>
    </row>
    <row r="1176" spans="1:21" ht="14.25" customHeight="1">
      <c r="A1176" s="334" t="s">
        <v>848</v>
      </c>
      <c r="B1176" s="268"/>
      <c r="C1176" s="43"/>
      <c r="D1176" s="29" t="s">
        <v>2061</v>
      </c>
      <c r="E1176" s="39"/>
      <c r="F1176" s="39"/>
      <c r="G1176" s="36"/>
      <c r="H1176" s="36"/>
      <c r="I1176" s="36"/>
      <c r="J1176" s="36"/>
      <c r="K1176" s="412"/>
      <c r="L1176" s="2"/>
      <c r="M1176" s="1">
        <v>5</v>
      </c>
      <c r="N1176" s="15">
        <f>A1174</f>
        <v>44960</v>
      </c>
      <c r="O1176" s="15" t="str">
        <f>IF(A1176="","",A1176)</f>
        <v>Uco</v>
      </c>
      <c r="P1176" s="37" t="str">
        <f>A1173</f>
        <v>Fri</v>
      </c>
      <c r="U1176" s="38"/>
    </row>
    <row r="1177" spans="1:21" ht="14.25" customHeight="1">
      <c r="A1177" s="335" t="s">
        <v>2259</v>
      </c>
      <c r="B1177" s="268"/>
      <c r="C1177" s="42"/>
      <c r="D1177" s="29" t="s">
        <v>2062</v>
      </c>
      <c r="E1177" s="39"/>
      <c r="F1177" s="39"/>
      <c r="G1177" s="36">
        <v>640</v>
      </c>
      <c r="H1177" s="36">
        <v>640</v>
      </c>
      <c r="I1177" s="36"/>
      <c r="J1177" s="36"/>
      <c r="K1177" s="412"/>
      <c r="L1177" s="2"/>
      <c r="M1177" s="1">
        <v>6</v>
      </c>
      <c r="N1177" s="15">
        <f>A1174</f>
        <v>44960</v>
      </c>
      <c r="O1177" s="15" t="str">
        <f>IF(A1176="","",A1176)</f>
        <v>Uco</v>
      </c>
      <c r="P1177" s="37" t="str">
        <f>A1173</f>
        <v>Fri</v>
      </c>
      <c r="U1177" s="38"/>
    </row>
    <row r="1178" spans="1:21" ht="14.25" customHeight="1">
      <c r="A1178" s="335" t="s">
        <v>998</v>
      </c>
      <c r="B1178" s="268"/>
      <c r="C1178" s="42"/>
      <c r="D1178" s="29" t="s">
        <v>2063</v>
      </c>
      <c r="E1178" s="39"/>
      <c r="F1178" s="39"/>
      <c r="G1178" s="36"/>
      <c r="H1178" s="36"/>
      <c r="I1178" s="36"/>
      <c r="J1178" s="36"/>
      <c r="K1178" s="412"/>
      <c r="L1178" s="2"/>
      <c r="M1178" s="1">
        <v>7</v>
      </c>
      <c r="N1178" s="15">
        <f>A1174</f>
        <v>44960</v>
      </c>
      <c r="O1178" s="15" t="str">
        <f>IF(A1176="","",A1176)</f>
        <v>Uco</v>
      </c>
      <c r="P1178" s="37" t="str">
        <f>A1173</f>
        <v>Fri</v>
      </c>
      <c r="U1178" s="38"/>
    </row>
    <row r="1179" spans="1:21" ht="14.25" customHeight="1">
      <c r="A1179" s="335" t="s">
        <v>2295</v>
      </c>
      <c r="B1179" s="268"/>
      <c r="C1179" s="42"/>
      <c r="D1179" s="29"/>
      <c r="E1179" s="28"/>
      <c r="F1179" s="39"/>
      <c r="G1179" s="36"/>
      <c r="H1179" s="36"/>
      <c r="I1179" s="36"/>
      <c r="J1179" s="36"/>
      <c r="K1179" s="412"/>
      <c r="L1179" s="2"/>
      <c r="M1179" s="1">
        <v>8</v>
      </c>
      <c r="N1179" s="15">
        <f>A1174</f>
        <v>44960</v>
      </c>
      <c r="O1179" s="15" t="str">
        <f>IF(A1176="","",A1176)</f>
        <v>Uco</v>
      </c>
      <c r="P1179" s="37" t="str">
        <f>A1173</f>
        <v>Fri</v>
      </c>
      <c r="U1179" s="38"/>
    </row>
    <row r="1180" spans="1:21" ht="14.25" customHeight="1">
      <c r="A1180" s="337"/>
      <c r="B1180" s="268"/>
      <c r="C1180" s="42"/>
      <c r="D1180" s="29"/>
      <c r="E1180" s="28"/>
      <c r="F1180" s="39"/>
      <c r="G1180" s="36"/>
      <c r="H1180" s="36"/>
      <c r="I1180" s="36"/>
      <c r="J1180" s="36"/>
      <c r="K1180" s="412"/>
      <c r="L1180" s="2"/>
      <c r="M1180" s="1">
        <v>9</v>
      </c>
      <c r="N1180" s="15">
        <f>A1174</f>
        <v>44960</v>
      </c>
      <c r="O1180" s="15" t="str">
        <f>IF(A1176="","",A1176)</f>
        <v>Uco</v>
      </c>
      <c r="P1180" s="37" t="str">
        <f>A1173</f>
        <v>Fri</v>
      </c>
      <c r="U1180" s="38"/>
    </row>
    <row r="1181" spans="1:21" ht="14.25" customHeight="1" thickBot="1">
      <c r="A1181" s="336" t="s">
        <v>2306</v>
      </c>
      <c r="B1181" s="277"/>
      <c r="C1181" s="284"/>
      <c r="D1181" s="259"/>
      <c r="E1181" s="260"/>
      <c r="F1181" s="46"/>
      <c r="G1181" s="261"/>
      <c r="H1181" s="261"/>
      <c r="I1181" s="261"/>
      <c r="J1181" s="261"/>
      <c r="K1181" s="413"/>
      <c r="L1181" s="3"/>
      <c r="M1181" s="1">
        <v>10</v>
      </c>
      <c r="N1181" s="15">
        <f>A1174</f>
        <v>44960</v>
      </c>
      <c r="O1181" s="15" t="str">
        <f>IF(A1176="","",A1176)</f>
        <v>Uco</v>
      </c>
      <c r="P1181" s="37" t="str">
        <f>A1173</f>
        <v>Fri</v>
      </c>
      <c r="U1181" s="38"/>
    </row>
    <row r="1182" spans="1:21" s="239" customFormat="1" ht="14.25" customHeight="1">
      <c r="A1182" s="330"/>
      <c r="B1182" s="234"/>
      <c r="C1182" s="262"/>
      <c r="D1182" s="328"/>
      <c r="E1182" s="41"/>
      <c r="F1182" s="41"/>
      <c r="G1182" s="263"/>
      <c r="H1182" s="263"/>
      <c r="I1182" s="263"/>
      <c r="J1182" s="263"/>
      <c r="K1182" s="411"/>
      <c r="L1182" s="235"/>
      <c r="M1182" s="236"/>
      <c r="N1182" s="237"/>
      <c r="O1182" s="237"/>
      <c r="P1182" s="238"/>
      <c r="U1182" s="240"/>
    </row>
    <row r="1183" spans="1:21" ht="14.25" customHeight="1">
      <c r="A1183" s="331" t="s">
        <v>946</v>
      </c>
      <c r="B1183" s="268">
        <v>3</v>
      </c>
      <c r="C1183" s="42">
        <v>0.35416666666666669</v>
      </c>
      <c r="D1183" s="12" t="s">
        <v>1446</v>
      </c>
      <c r="E1183" s="28" t="s">
        <v>356</v>
      </c>
      <c r="F1183" s="28" t="s">
        <v>2363</v>
      </c>
      <c r="G1183" s="36">
        <v>680</v>
      </c>
      <c r="H1183" s="36"/>
      <c r="I1183" s="36">
        <v>204</v>
      </c>
      <c r="J1183" s="36">
        <v>460</v>
      </c>
      <c r="K1183" s="412">
        <v>0</v>
      </c>
      <c r="L1183" s="2"/>
      <c r="M1183" s="1">
        <v>2</v>
      </c>
      <c r="N1183" s="15">
        <f>A1184</f>
        <v>44961</v>
      </c>
      <c r="O1183" s="15" t="str">
        <f>IF(A1186="","",A1186)</f>
        <v>Uco</v>
      </c>
      <c r="P1183" s="37" t="str">
        <f>A1183</f>
        <v>Sat</v>
      </c>
      <c r="U1183" s="38"/>
    </row>
    <row r="1184" spans="1:21" ht="14.25" customHeight="1">
      <c r="A1184" s="332">
        <v>44961</v>
      </c>
      <c r="B1184" s="268"/>
      <c r="C1184" s="42"/>
      <c r="D1184" s="29" t="s">
        <v>1447</v>
      </c>
      <c r="E1184" s="28"/>
      <c r="F1184" s="329" t="s">
        <v>1450</v>
      </c>
      <c r="G1184" s="342"/>
      <c r="H1184" s="342"/>
      <c r="I1184" s="342"/>
      <c r="J1184" s="36"/>
      <c r="K1184" s="412"/>
      <c r="L1184" s="2"/>
      <c r="M1184" s="1">
        <v>3</v>
      </c>
      <c r="N1184" s="15">
        <f>A1184</f>
        <v>44961</v>
      </c>
      <c r="O1184" s="15" t="str">
        <f>IF(A1186="","",A1186)</f>
        <v>Uco</v>
      </c>
      <c r="P1184" s="37" t="str">
        <f>A1183</f>
        <v>Sat</v>
      </c>
      <c r="U1184" s="38"/>
    </row>
    <row r="1185" spans="1:21" ht="14.25" customHeight="1">
      <c r="A1185" s="333">
        <v>199</v>
      </c>
      <c r="B1185" s="268"/>
      <c r="C1185" s="42"/>
      <c r="D1185" s="29"/>
      <c r="E1185" s="28"/>
      <c r="F1185" s="41"/>
      <c r="G1185" s="36"/>
      <c r="H1185" s="342"/>
      <c r="I1185" s="36"/>
      <c r="J1185" s="36"/>
      <c r="K1185" s="412"/>
      <c r="L1185" s="2"/>
      <c r="M1185" s="1">
        <v>4</v>
      </c>
      <c r="N1185" s="15">
        <f>A1184</f>
        <v>44961</v>
      </c>
      <c r="O1185" s="15" t="str">
        <f>IF(A1186="","",A1186)</f>
        <v>Uco</v>
      </c>
      <c r="P1185" s="37" t="str">
        <f>A1183</f>
        <v>Sat</v>
      </c>
      <c r="U1185" s="38"/>
    </row>
    <row r="1186" spans="1:21" ht="14.25" customHeight="1">
      <c r="A1186" s="334" t="s">
        <v>848</v>
      </c>
      <c r="B1186" s="268"/>
      <c r="C1186" s="42">
        <v>0.35069444444444442</v>
      </c>
      <c r="D1186" s="275" t="s">
        <v>2290</v>
      </c>
      <c r="E1186" s="274" t="s">
        <v>2292</v>
      </c>
      <c r="F1186" s="329" t="s">
        <v>1894</v>
      </c>
      <c r="G1186" s="36">
        <v>195</v>
      </c>
      <c r="H1186" s="36"/>
      <c r="I1186" s="36">
        <v>195</v>
      </c>
      <c r="J1186" s="36"/>
      <c r="K1186" s="412">
        <v>0</v>
      </c>
      <c r="L1186" s="2"/>
      <c r="M1186" s="1">
        <v>5</v>
      </c>
      <c r="N1186" s="15">
        <f>A1184</f>
        <v>44961</v>
      </c>
      <c r="O1186" s="15" t="str">
        <f>IF(A1186="","",A1186)</f>
        <v>Uco</v>
      </c>
      <c r="P1186" s="37" t="str">
        <f>A1183</f>
        <v>Sat</v>
      </c>
      <c r="U1186" s="38"/>
    </row>
    <row r="1187" spans="1:21" ht="14.25" customHeight="1">
      <c r="A1187" s="335" t="s">
        <v>1298</v>
      </c>
      <c r="B1187" s="268"/>
      <c r="C1187" s="42"/>
      <c r="D1187" s="29"/>
      <c r="E1187" s="28"/>
      <c r="F1187" s="39"/>
      <c r="G1187" s="36"/>
      <c r="H1187" s="36"/>
      <c r="I1187" s="36"/>
      <c r="J1187" s="36"/>
      <c r="K1187" s="412"/>
      <c r="L1187" s="2"/>
      <c r="M1187" s="1">
        <v>6</v>
      </c>
      <c r="N1187" s="15">
        <f>A1184</f>
        <v>44961</v>
      </c>
      <c r="O1187" s="15" t="str">
        <f>IF(A1186="","",A1186)</f>
        <v>Uco</v>
      </c>
      <c r="P1187" s="37" t="str">
        <f>A1183</f>
        <v>Sat</v>
      </c>
      <c r="U1187" s="38"/>
    </row>
    <row r="1188" spans="1:21" ht="14.25" customHeight="1">
      <c r="A1188" s="335" t="s">
        <v>1600</v>
      </c>
      <c r="B1188" s="268"/>
      <c r="C1188" s="42"/>
      <c r="D1188" s="29"/>
      <c r="E1188" s="28"/>
      <c r="F1188" s="39"/>
      <c r="G1188" s="36"/>
      <c r="H1188" s="36"/>
      <c r="I1188" s="36"/>
      <c r="J1188" s="36"/>
      <c r="K1188" s="412"/>
      <c r="L1188" s="2"/>
      <c r="M1188" s="1">
        <v>7</v>
      </c>
      <c r="N1188" s="15">
        <f>A1184</f>
        <v>44961</v>
      </c>
      <c r="O1188" s="15" t="str">
        <f>IF(A1186="","",A1186)</f>
        <v>Uco</v>
      </c>
      <c r="P1188" s="37" t="str">
        <f>A1183</f>
        <v>Sat</v>
      </c>
      <c r="U1188" s="38"/>
    </row>
    <row r="1189" spans="1:21" ht="14.25" customHeight="1">
      <c r="A1189" s="335" t="s">
        <v>2312</v>
      </c>
      <c r="B1189" s="268"/>
      <c r="C1189" s="42"/>
      <c r="D1189" s="29"/>
      <c r="E1189" s="28"/>
      <c r="F1189" s="39"/>
      <c r="G1189" s="36"/>
      <c r="H1189" s="36"/>
      <c r="I1189" s="36"/>
      <c r="J1189" s="36"/>
      <c r="K1189" s="412"/>
      <c r="L1189" s="2"/>
      <c r="M1189" s="1">
        <v>8</v>
      </c>
      <c r="N1189" s="15">
        <f>A1184</f>
        <v>44961</v>
      </c>
      <c r="O1189" s="15" t="str">
        <f>IF(A1186="","",A1186)</f>
        <v>Uco</v>
      </c>
      <c r="P1189" s="37" t="str">
        <f>A1183</f>
        <v>Sat</v>
      </c>
      <c r="U1189" s="38"/>
    </row>
    <row r="1190" spans="1:21" ht="14.25" customHeight="1">
      <c r="A1190" s="337"/>
      <c r="B1190" s="268"/>
      <c r="C1190" s="42"/>
      <c r="D1190" s="29"/>
      <c r="E1190" s="28"/>
      <c r="F1190" s="39"/>
      <c r="G1190" s="36"/>
      <c r="H1190" s="36"/>
      <c r="I1190" s="36"/>
      <c r="J1190" s="36"/>
      <c r="K1190" s="412"/>
      <c r="L1190" s="2"/>
      <c r="M1190" s="1">
        <v>9</v>
      </c>
      <c r="N1190" s="15">
        <f>A1184</f>
        <v>44961</v>
      </c>
      <c r="O1190" s="15" t="str">
        <f>IF(A1186="","",A1186)</f>
        <v>Uco</v>
      </c>
      <c r="P1190" s="37" t="str">
        <f>A1183</f>
        <v>Sat</v>
      </c>
      <c r="U1190" s="38"/>
    </row>
    <row r="1191" spans="1:21" ht="14.25" customHeight="1" thickBot="1">
      <c r="A1191" s="336" t="s">
        <v>2310</v>
      </c>
      <c r="B1191" s="277"/>
      <c r="C1191" s="284" t="s">
        <v>2297</v>
      </c>
      <c r="D1191" s="259"/>
      <c r="E1191" s="260"/>
      <c r="F1191" s="46"/>
      <c r="G1191" s="261"/>
      <c r="H1191" s="261"/>
      <c r="I1191" s="261"/>
      <c r="J1191" s="261"/>
      <c r="K1191" s="413"/>
      <c r="L1191" s="3"/>
      <c r="M1191" s="1">
        <v>10</v>
      </c>
      <c r="N1191" s="15">
        <f>A1184</f>
        <v>44961</v>
      </c>
      <c r="O1191" s="15" t="str">
        <f>IF(A1186="","",A1186)</f>
        <v>Uco</v>
      </c>
      <c r="P1191" s="37" t="str">
        <f>A1183</f>
        <v>Sat</v>
      </c>
      <c r="U1191" s="38"/>
    </row>
    <row r="1192" spans="1:21" s="239" customFormat="1" ht="14.25" customHeight="1">
      <c r="A1192" s="330"/>
      <c r="B1192" s="234"/>
      <c r="C1192" s="262"/>
      <c r="D1192" s="328"/>
      <c r="E1192" s="41"/>
      <c r="F1192" s="41"/>
      <c r="G1192" s="263"/>
      <c r="H1192" s="263"/>
      <c r="I1192" s="263"/>
      <c r="J1192" s="263"/>
      <c r="K1192" s="411"/>
      <c r="L1192" s="235"/>
      <c r="M1192" s="236"/>
      <c r="N1192" s="237"/>
      <c r="O1192" s="237"/>
      <c r="P1192" s="238"/>
      <c r="U1192" s="240"/>
    </row>
    <row r="1193" spans="1:21" ht="14.25" customHeight="1">
      <c r="A1193" s="331" t="s">
        <v>946</v>
      </c>
      <c r="B1193" s="268">
        <v>4</v>
      </c>
      <c r="C1193" s="42">
        <v>0.36458333333333331</v>
      </c>
      <c r="D1193" s="12" t="s">
        <v>2241</v>
      </c>
      <c r="E1193" s="28" t="s">
        <v>2264</v>
      </c>
      <c r="F1193" s="329" t="s">
        <v>2243</v>
      </c>
      <c r="G1193" s="36">
        <v>350</v>
      </c>
      <c r="H1193" s="36">
        <v>105</v>
      </c>
      <c r="I1193" s="36"/>
      <c r="J1193" s="36">
        <v>225</v>
      </c>
      <c r="K1193" s="412">
        <v>0</v>
      </c>
      <c r="L1193" s="2"/>
      <c r="M1193" s="1">
        <v>2</v>
      </c>
      <c r="N1193" s="15">
        <f>A1194</f>
        <v>44961</v>
      </c>
      <c r="O1193" s="15" t="str">
        <f>IF(A1196="","",A1196)</f>
        <v>Luján</v>
      </c>
      <c r="P1193" s="37" t="str">
        <f>A1193</f>
        <v>Sat</v>
      </c>
      <c r="U1193" s="38"/>
    </row>
    <row r="1194" spans="1:21" ht="14.25" customHeight="1">
      <c r="A1194" s="332">
        <v>44961</v>
      </c>
      <c r="B1194" s="268"/>
      <c r="C1194" s="42"/>
      <c r="D1194" s="29" t="s">
        <v>2242</v>
      </c>
      <c r="E1194" s="28" t="s">
        <v>2265</v>
      </c>
      <c r="F1194" s="329"/>
      <c r="G1194" s="342"/>
      <c r="H1194" s="342"/>
      <c r="I1194" s="342"/>
      <c r="J1194" s="36"/>
      <c r="K1194" s="412"/>
      <c r="L1194" s="2"/>
      <c r="M1194" s="1">
        <v>3</v>
      </c>
      <c r="N1194" s="15">
        <f>A1194</f>
        <v>44961</v>
      </c>
      <c r="O1194" s="15" t="str">
        <f>IF(A1196="","",A1196)</f>
        <v>Luján</v>
      </c>
      <c r="P1194" s="37" t="str">
        <f>A1193</f>
        <v>Sat</v>
      </c>
      <c r="U1194" s="38"/>
    </row>
    <row r="1195" spans="1:21" ht="14.25" customHeight="1">
      <c r="A1195" s="333">
        <v>200</v>
      </c>
      <c r="B1195" s="268"/>
      <c r="C1195" s="42">
        <v>0.3611111111111111</v>
      </c>
      <c r="D1195" s="29" t="s">
        <v>2303</v>
      </c>
      <c r="E1195" s="28" t="s">
        <v>274</v>
      </c>
      <c r="F1195" s="75" t="s">
        <v>2304</v>
      </c>
      <c r="G1195" s="36">
        <v>370</v>
      </c>
      <c r="H1195" s="36"/>
      <c r="I1195" s="36">
        <v>370</v>
      </c>
      <c r="J1195" s="36"/>
      <c r="K1195" s="412">
        <v>0</v>
      </c>
      <c r="L1195" s="2"/>
      <c r="M1195" s="1">
        <v>4</v>
      </c>
      <c r="N1195" s="15">
        <f>A1194</f>
        <v>44961</v>
      </c>
      <c r="O1195" s="15" t="str">
        <f>IF(A1196="","",A1196)</f>
        <v>Luján</v>
      </c>
      <c r="P1195" s="37" t="str">
        <f>A1193</f>
        <v>Sat</v>
      </c>
      <c r="U1195" s="38"/>
    </row>
    <row r="1196" spans="1:21" ht="14.25" customHeight="1">
      <c r="A1196" s="334" t="s">
        <v>64</v>
      </c>
      <c r="B1196" s="268"/>
      <c r="C1196" s="43"/>
      <c r="D1196" s="29" t="s">
        <v>846</v>
      </c>
      <c r="E1196" s="28"/>
      <c r="F1196" s="345" t="s">
        <v>2305</v>
      </c>
      <c r="G1196" s="342"/>
      <c r="H1196" s="342"/>
      <c r="I1196" s="36"/>
      <c r="J1196" s="36"/>
      <c r="K1196" s="412"/>
      <c r="L1196" s="2"/>
      <c r="M1196" s="1">
        <v>5</v>
      </c>
      <c r="N1196" s="15">
        <f>A1194</f>
        <v>44961</v>
      </c>
      <c r="O1196" s="15" t="str">
        <f>IF(A1196="","",A1196)</f>
        <v>Luján</v>
      </c>
      <c r="P1196" s="37" t="str">
        <f>A1193</f>
        <v>Sat</v>
      </c>
      <c r="U1196" s="38"/>
    </row>
    <row r="1197" spans="1:21" ht="14.25" customHeight="1">
      <c r="A1197" s="335" t="s">
        <v>1068</v>
      </c>
      <c r="B1197" s="268"/>
      <c r="C1197" s="42"/>
      <c r="D1197" s="29"/>
      <c r="E1197" s="28"/>
      <c r="F1197" s="41"/>
      <c r="G1197" s="36"/>
      <c r="H1197" s="36"/>
      <c r="I1197" s="36"/>
      <c r="J1197" s="36"/>
      <c r="K1197" s="412"/>
      <c r="L1197" s="2"/>
      <c r="M1197" s="1">
        <v>6</v>
      </c>
      <c r="N1197" s="15">
        <f>A1194</f>
        <v>44961</v>
      </c>
      <c r="O1197" s="15" t="str">
        <f>IF(A1196="","",A1196)</f>
        <v>Luján</v>
      </c>
      <c r="P1197" s="37" t="str">
        <f>A1193</f>
        <v>Sat</v>
      </c>
      <c r="U1197" s="38"/>
    </row>
    <row r="1198" spans="1:21" ht="14.25" customHeight="1">
      <c r="A1198" s="335" t="s">
        <v>1346</v>
      </c>
      <c r="B1198" s="268"/>
      <c r="C1198" s="42"/>
      <c r="D1198" s="29"/>
      <c r="E1198" s="28"/>
      <c r="F1198" s="39"/>
      <c r="G1198" s="36"/>
      <c r="H1198" s="36"/>
      <c r="I1198" s="36"/>
      <c r="J1198" s="36"/>
      <c r="K1198" s="412"/>
      <c r="L1198" s="2"/>
      <c r="M1198" s="1">
        <v>7</v>
      </c>
      <c r="N1198" s="15">
        <f>A1194</f>
        <v>44961</v>
      </c>
      <c r="O1198" s="15" t="str">
        <f>IF(A1196="","",A1196)</f>
        <v>Luján</v>
      </c>
      <c r="P1198" s="37" t="str">
        <f>A1193</f>
        <v>Sat</v>
      </c>
      <c r="U1198" s="38"/>
    </row>
    <row r="1199" spans="1:21" ht="14.25" customHeight="1">
      <c r="A1199" s="335" t="s">
        <v>2313</v>
      </c>
      <c r="B1199" s="268"/>
      <c r="C1199" s="42"/>
      <c r="D1199" s="29"/>
      <c r="E1199" s="28"/>
      <c r="F1199" s="39"/>
      <c r="G1199" s="36"/>
      <c r="H1199" s="36"/>
      <c r="I1199" s="36"/>
      <c r="J1199" s="36"/>
      <c r="K1199" s="412"/>
      <c r="L1199" s="2"/>
      <c r="M1199" s="1">
        <v>8</v>
      </c>
      <c r="N1199" s="15">
        <f>A1194</f>
        <v>44961</v>
      </c>
      <c r="O1199" s="15" t="str">
        <f>IF(A1196="","",A1196)</f>
        <v>Luján</v>
      </c>
      <c r="P1199" s="37" t="str">
        <f>A1193</f>
        <v>Sat</v>
      </c>
      <c r="U1199" s="38"/>
    </row>
    <row r="1200" spans="1:21" ht="14.25" customHeight="1">
      <c r="A1200" s="335" t="s">
        <v>1553</v>
      </c>
      <c r="B1200" s="268"/>
      <c r="C1200" s="42"/>
      <c r="D1200" s="29"/>
      <c r="E1200" s="28"/>
      <c r="F1200" s="39"/>
      <c r="G1200" s="36"/>
      <c r="H1200" s="36"/>
      <c r="I1200" s="36"/>
      <c r="J1200" s="36"/>
      <c r="K1200" s="412"/>
      <c r="L1200" s="2"/>
      <c r="M1200" s="1">
        <v>9</v>
      </c>
      <c r="N1200" s="15">
        <f>A1194</f>
        <v>44961</v>
      </c>
      <c r="O1200" s="15" t="str">
        <f>IF(A1196="","",A1196)</f>
        <v>Luján</v>
      </c>
      <c r="P1200" s="37" t="str">
        <f>A1193</f>
        <v>Sat</v>
      </c>
      <c r="U1200" s="38"/>
    </row>
    <row r="1201" spans="1:21" ht="14.25" customHeight="1" thickBot="1">
      <c r="A1201" s="336" t="s">
        <v>2309</v>
      </c>
      <c r="B1201" s="277"/>
      <c r="C1201" s="284" t="s">
        <v>2297</v>
      </c>
      <c r="D1201" s="259"/>
      <c r="E1201" s="260"/>
      <c r="F1201" s="46"/>
      <c r="G1201" s="261"/>
      <c r="H1201" s="261"/>
      <c r="I1201" s="261"/>
      <c r="J1201" s="261"/>
      <c r="K1201" s="413"/>
      <c r="L1201" s="3"/>
      <c r="M1201" s="1">
        <v>10</v>
      </c>
      <c r="N1201" s="15">
        <f>A1194</f>
        <v>44961</v>
      </c>
      <c r="O1201" s="15" t="str">
        <f>IF(A1196="","",A1196)</f>
        <v>Luján</v>
      </c>
      <c r="P1201" s="37" t="str">
        <f>A1193</f>
        <v>Sat</v>
      </c>
      <c r="U1201" s="38"/>
    </row>
    <row r="1202" spans="1:21" s="239" customFormat="1" ht="14.25" customHeight="1">
      <c r="A1202" s="330"/>
      <c r="B1202" s="234"/>
      <c r="C1202" s="262"/>
      <c r="D1202" s="232"/>
      <c r="E1202" s="41"/>
      <c r="F1202" s="41"/>
      <c r="G1202" s="263"/>
      <c r="H1202" s="263"/>
      <c r="I1202" s="263"/>
      <c r="J1202" s="263"/>
      <c r="K1202" s="411"/>
      <c r="L1202" s="235"/>
      <c r="M1202" s="236"/>
      <c r="N1202" s="237"/>
      <c r="O1202" s="237"/>
      <c r="P1202" s="238"/>
      <c r="U1202" s="240"/>
    </row>
    <row r="1203" spans="1:21" ht="14.25" customHeight="1">
      <c r="A1203" s="331" t="s">
        <v>947</v>
      </c>
      <c r="B1203" s="268">
        <v>6</v>
      </c>
      <c r="C1203" s="42">
        <v>0.3611111111111111</v>
      </c>
      <c r="D1203" s="12" t="s">
        <v>2175</v>
      </c>
      <c r="E1203" s="274" t="s">
        <v>2201</v>
      </c>
      <c r="F1203" s="28" t="s">
        <v>2330</v>
      </c>
      <c r="G1203" s="36">
        <v>390</v>
      </c>
      <c r="H1203" s="36"/>
      <c r="I1203" s="36" t="s">
        <v>1870</v>
      </c>
      <c r="J1203" s="36"/>
      <c r="K1203" s="412">
        <v>0</v>
      </c>
      <c r="L1203" s="2"/>
      <c r="M1203" s="1">
        <v>2</v>
      </c>
      <c r="N1203" s="15">
        <f>A1204</f>
        <v>44962</v>
      </c>
      <c r="O1203" s="15" t="str">
        <f>IF(A1206="","",A1206)</f>
        <v>Uco</v>
      </c>
      <c r="P1203" s="37" t="str">
        <f>A1203</f>
        <v>Sun</v>
      </c>
      <c r="U1203" s="38"/>
    </row>
    <row r="1204" spans="1:21" ht="14.25" customHeight="1">
      <c r="A1204" s="332">
        <v>44962</v>
      </c>
      <c r="B1204" s="268"/>
      <c r="C1204" s="43"/>
      <c r="D1204" s="29" t="s">
        <v>2176</v>
      </c>
      <c r="E1204" s="423" t="s">
        <v>2202</v>
      </c>
      <c r="F1204" s="329" t="s">
        <v>2320</v>
      </c>
      <c r="G1204" s="342"/>
      <c r="H1204" s="342"/>
      <c r="I1204" s="36"/>
      <c r="J1204" s="36"/>
      <c r="K1204" s="412"/>
      <c r="L1204" s="2"/>
      <c r="M1204" s="1">
        <v>3</v>
      </c>
      <c r="N1204" s="15">
        <f>A1204</f>
        <v>44962</v>
      </c>
      <c r="O1204" s="15" t="str">
        <f>IF(A1206="","",A1206)</f>
        <v>Uco</v>
      </c>
      <c r="P1204" s="37" t="str">
        <f>A1203</f>
        <v>Sun</v>
      </c>
      <c r="U1204" s="38"/>
    </row>
    <row r="1205" spans="1:21" ht="14.25" customHeight="1">
      <c r="A1205" s="333">
        <v>201</v>
      </c>
      <c r="B1205" s="268"/>
      <c r="C1205" s="42">
        <v>0.34027777777777773</v>
      </c>
      <c r="D1205" s="29" t="s">
        <v>2249</v>
      </c>
      <c r="E1205" s="28" t="s">
        <v>229</v>
      </c>
      <c r="F1205" s="28" t="s">
        <v>2250</v>
      </c>
      <c r="G1205" s="36">
        <v>780</v>
      </c>
      <c r="H1205" s="36"/>
      <c r="I1205" s="36" t="s">
        <v>2288</v>
      </c>
      <c r="J1205" s="36"/>
      <c r="K1205" s="412">
        <v>0</v>
      </c>
      <c r="L1205" s="2"/>
      <c r="M1205" s="1">
        <v>4</v>
      </c>
      <c r="N1205" s="15">
        <f>A1204</f>
        <v>44962</v>
      </c>
      <c r="O1205" s="15" t="str">
        <f>IF(A1206="","",A1206)</f>
        <v>Uco</v>
      </c>
      <c r="P1205" s="37" t="str">
        <f>A1203</f>
        <v>Sun</v>
      </c>
      <c r="U1205" s="38"/>
    </row>
    <row r="1206" spans="1:21" ht="14.25" customHeight="1">
      <c r="A1206" s="334" t="s">
        <v>848</v>
      </c>
      <c r="B1206" s="268"/>
      <c r="C1206" s="43"/>
      <c r="D1206" s="29" t="s">
        <v>2246</v>
      </c>
      <c r="E1206" s="28"/>
      <c r="F1206" s="41"/>
      <c r="G1206" s="342"/>
      <c r="H1206" s="342"/>
      <c r="I1206" s="36"/>
      <c r="J1206" s="36"/>
      <c r="K1206" s="412"/>
      <c r="L1206" s="2"/>
      <c r="M1206" s="1">
        <v>5</v>
      </c>
      <c r="N1206" s="15">
        <f>A1204</f>
        <v>44962</v>
      </c>
      <c r="O1206" s="15" t="str">
        <f>IF(A1206="","",A1206)</f>
        <v>Uco</v>
      </c>
      <c r="P1206" s="37" t="str">
        <f>A1203</f>
        <v>Sun</v>
      </c>
      <c r="U1206" s="38"/>
    </row>
    <row r="1207" spans="1:21" ht="14.25" customHeight="1">
      <c r="A1207" s="335" t="s">
        <v>1298</v>
      </c>
      <c r="B1207" s="268"/>
      <c r="C1207" s="42"/>
      <c r="D1207" s="29" t="s">
        <v>2247</v>
      </c>
      <c r="E1207" s="28"/>
      <c r="F1207" s="41"/>
      <c r="G1207" s="36"/>
      <c r="H1207" s="36"/>
      <c r="I1207" s="36"/>
      <c r="J1207" s="36"/>
      <c r="K1207" s="412"/>
      <c r="L1207" s="2"/>
      <c r="M1207" s="1">
        <v>6</v>
      </c>
      <c r="N1207" s="15">
        <f>A1204</f>
        <v>44962</v>
      </c>
      <c r="O1207" s="15" t="str">
        <f>IF(A1206="","",A1206)</f>
        <v>Uco</v>
      </c>
      <c r="P1207" s="37" t="str">
        <f>A1203</f>
        <v>Sun</v>
      </c>
      <c r="U1207" s="38"/>
    </row>
    <row r="1208" spans="1:21" ht="14.25" customHeight="1">
      <c r="A1208" s="335" t="s">
        <v>998</v>
      </c>
      <c r="B1208" s="268"/>
      <c r="C1208" s="42"/>
      <c r="D1208" s="29" t="s">
        <v>2248</v>
      </c>
      <c r="E1208" s="28"/>
      <c r="F1208" s="39"/>
      <c r="G1208" s="36"/>
      <c r="H1208" s="36"/>
      <c r="I1208" s="36"/>
      <c r="J1208" s="36"/>
      <c r="K1208" s="412"/>
      <c r="L1208" s="2"/>
      <c r="M1208" s="1">
        <v>7</v>
      </c>
      <c r="N1208" s="15">
        <f>A1204</f>
        <v>44962</v>
      </c>
      <c r="O1208" s="15" t="str">
        <f>IF(A1206="","",A1206)</f>
        <v>Uco</v>
      </c>
      <c r="P1208" s="37" t="str">
        <f>A1203</f>
        <v>Sun</v>
      </c>
      <c r="U1208" s="38"/>
    </row>
    <row r="1209" spans="1:21" ht="14.25" customHeight="1">
      <c r="A1209" s="335" t="s">
        <v>2318</v>
      </c>
      <c r="B1209" s="268"/>
      <c r="C1209" s="42"/>
      <c r="D1209" s="29"/>
      <c r="E1209" s="28"/>
      <c r="F1209" s="39"/>
      <c r="G1209" s="36"/>
      <c r="H1209" s="36"/>
      <c r="I1209" s="36"/>
      <c r="J1209" s="36"/>
      <c r="K1209" s="412"/>
      <c r="L1209" s="2"/>
      <c r="M1209" s="1">
        <v>8</v>
      </c>
      <c r="N1209" s="15">
        <f>A1204</f>
        <v>44962</v>
      </c>
      <c r="O1209" s="15" t="str">
        <f>IF(A1206="","",A1206)</f>
        <v>Uco</v>
      </c>
      <c r="P1209" s="37" t="str">
        <f>A1203</f>
        <v>Sun</v>
      </c>
      <c r="U1209" s="38"/>
    </row>
    <row r="1210" spans="1:21" ht="14.25" customHeight="1">
      <c r="A1210" s="337"/>
      <c r="B1210" s="268"/>
      <c r="C1210" s="42"/>
      <c r="D1210" s="29"/>
      <c r="E1210" s="28"/>
      <c r="F1210" s="39"/>
      <c r="G1210" s="36"/>
      <c r="H1210" s="36"/>
      <c r="I1210" s="36"/>
      <c r="J1210" s="36"/>
      <c r="K1210" s="412"/>
      <c r="L1210" s="2"/>
      <c r="M1210" s="1">
        <v>9</v>
      </c>
      <c r="N1210" s="15">
        <f>A1204</f>
        <v>44962</v>
      </c>
      <c r="O1210" s="15" t="str">
        <f>IF(A1206="","",A1206)</f>
        <v>Uco</v>
      </c>
      <c r="P1210" s="37" t="str">
        <f>A1203</f>
        <v>Sun</v>
      </c>
      <c r="U1210" s="38"/>
    </row>
    <row r="1211" spans="1:21" ht="14.25" customHeight="1" thickBot="1">
      <c r="A1211" s="373" t="s">
        <v>2314</v>
      </c>
      <c r="B1211" s="277"/>
      <c r="C1211" s="284" t="s">
        <v>2177</v>
      </c>
      <c r="D1211" s="259"/>
      <c r="E1211" s="260"/>
      <c r="F1211" s="46"/>
      <c r="G1211" s="261"/>
      <c r="H1211" s="261"/>
      <c r="I1211" s="261"/>
      <c r="J1211" s="261"/>
      <c r="K1211" s="413"/>
      <c r="L1211" s="3"/>
      <c r="M1211" s="1">
        <v>10</v>
      </c>
      <c r="N1211" s="15">
        <f>A1204</f>
        <v>44962</v>
      </c>
      <c r="O1211" s="15" t="str">
        <f>IF(A1206="","",A1206)</f>
        <v>Uco</v>
      </c>
      <c r="P1211" s="37" t="str">
        <f>A1203</f>
        <v>Sun</v>
      </c>
      <c r="U1211" s="38"/>
    </row>
    <row r="1212" spans="1:21" s="239" customFormat="1" ht="14.25" customHeight="1">
      <c r="A1212" s="330"/>
      <c r="B1212" s="234"/>
      <c r="C1212" s="262"/>
      <c r="D1212" s="328"/>
      <c r="E1212" s="41"/>
      <c r="F1212" s="41"/>
      <c r="G1212" s="263"/>
      <c r="H1212" s="263"/>
      <c r="I1212" s="263"/>
      <c r="J1212" s="263"/>
      <c r="K1212" s="411"/>
      <c r="L1212" s="235"/>
      <c r="M1212" s="236"/>
      <c r="N1212" s="237"/>
      <c r="O1212" s="237"/>
      <c r="P1212" s="238"/>
      <c r="U1212" s="240"/>
    </row>
    <row r="1213" spans="1:21" ht="14.25" customHeight="1">
      <c r="A1213" s="331" t="s">
        <v>941</v>
      </c>
      <c r="B1213" s="268">
        <v>5</v>
      </c>
      <c r="C1213" s="42">
        <v>0.37152777777777773</v>
      </c>
      <c r="D1213" s="12" t="s">
        <v>1446</v>
      </c>
      <c r="E1213" s="28" t="s">
        <v>356</v>
      </c>
      <c r="F1213" s="28" t="s">
        <v>2362</v>
      </c>
      <c r="G1213" s="36">
        <v>680</v>
      </c>
      <c r="H1213" s="36"/>
      <c r="I1213" s="36">
        <v>204</v>
      </c>
      <c r="J1213" s="36">
        <v>460</v>
      </c>
      <c r="K1213" s="412">
        <v>0</v>
      </c>
      <c r="L1213" s="2"/>
      <c r="M1213" s="1">
        <v>2</v>
      </c>
      <c r="N1213" s="15">
        <f>A1214</f>
        <v>44963</v>
      </c>
      <c r="O1213" s="15" t="str">
        <f>IF(A1216="","",A1216)</f>
        <v>Luján</v>
      </c>
      <c r="P1213" s="37" t="str">
        <f>A1213</f>
        <v>Mon</v>
      </c>
      <c r="U1213" s="38"/>
    </row>
    <row r="1214" spans="1:21" ht="14.25" customHeight="1">
      <c r="A1214" s="332">
        <v>44963</v>
      </c>
      <c r="B1214" s="268"/>
      <c r="C1214" s="42"/>
      <c r="D1214" s="29" t="s">
        <v>1447</v>
      </c>
      <c r="E1214" s="28"/>
      <c r="F1214" s="329" t="s">
        <v>2315</v>
      </c>
      <c r="G1214" s="342"/>
      <c r="H1214" s="342"/>
      <c r="I1214" s="342"/>
      <c r="J1214" s="36"/>
      <c r="K1214" s="412"/>
      <c r="L1214" s="2"/>
      <c r="M1214" s="1">
        <v>3</v>
      </c>
      <c r="N1214" s="15">
        <f>A1214</f>
        <v>44963</v>
      </c>
      <c r="O1214" s="15" t="str">
        <f>IF(A1216="","",A1216)</f>
        <v>Luján</v>
      </c>
      <c r="P1214" s="37" t="str">
        <f>A1213</f>
        <v>Mon</v>
      </c>
      <c r="U1214" s="38"/>
    </row>
    <row r="1215" spans="1:21" ht="14.25" customHeight="1">
      <c r="A1215" s="333">
        <v>202</v>
      </c>
      <c r="B1215" s="268"/>
      <c r="C1215" s="42">
        <v>0.375</v>
      </c>
      <c r="D1215" s="29" t="s">
        <v>2293</v>
      </c>
      <c r="E1215" s="12" t="s">
        <v>2274</v>
      </c>
      <c r="F1215" s="329" t="s">
        <v>2296</v>
      </c>
      <c r="G1215" s="36">
        <v>370</v>
      </c>
      <c r="H1215" s="36"/>
      <c r="I1215" s="36" t="s">
        <v>1328</v>
      </c>
      <c r="J1215" s="36"/>
      <c r="K1215" s="412">
        <v>0</v>
      </c>
      <c r="L1215" s="2"/>
      <c r="M1215" s="1">
        <v>4</v>
      </c>
      <c r="N1215" s="15">
        <f>A1214</f>
        <v>44963</v>
      </c>
      <c r="O1215" s="15" t="str">
        <f>IF(A1216="","",A1216)</f>
        <v>Luján</v>
      </c>
      <c r="P1215" s="37" t="str">
        <f>A1213</f>
        <v>Mon</v>
      </c>
      <c r="U1215" s="38"/>
    </row>
    <row r="1216" spans="1:21" ht="14.25" customHeight="1">
      <c r="A1216" s="334" t="s">
        <v>64</v>
      </c>
      <c r="B1216" s="268"/>
      <c r="C1216" s="43"/>
      <c r="D1216" s="29" t="s">
        <v>2294</v>
      </c>
      <c r="E1216" s="28"/>
      <c r="F1216" s="470"/>
      <c r="G1216" s="342"/>
      <c r="H1216" s="342"/>
      <c r="I1216" s="342"/>
      <c r="J1216" s="36"/>
      <c r="K1216" s="412"/>
      <c r="L1216" s="2"/>
      <c r="M1216" s="1">
        <v>5</v>
      </c>
      <c r="N1216" s="15">
        <f>A1214</f>
        <v>44963</v>
      </c>
      <c r="O1216" s="15" t="str">
        <f>IF(A1216="","",A1216)</f>
        <v>Luján</v>
      </c>
      <c r="P1216" s="37" t="str">
        <f>A1213</f>
        <v>Mon</v>
      </c>
      <c r="U1216" s="38"/>
    </row>
    <row r="1217" spans="1:21" ht="14.25" customHeight="1">
      <c r="A1217" s="335" t="s">
        <v>1302</v>
      </c>
      <c r="B1217" s="268"/>
      <c r="C1217" s="42">
        <v>0.36458333333333331</v>
      </c>
      <c r="D1217" s="29" t="s">
        <v>2319</v>
      </c>
      <c r="E1217" s="28" t="s">
        <v>308</v>
      </c>
      <c r="F1217" s="28"/>
      <c r="G1217" s="36">
        <v>185</v>
      </c>
      <c r="H1217" s="36">
        <v>185</v>
      </c>
      <c r="I1217" s="342"/>
      <c r="J1217" s="36"/>
      <c r="K1217" s="412">
        <v>0</v>
      </c>
      <c r="L1217" s="2"/>
      <c r="M1217" s="1">
        <v>6</v>
      </c>
      <c r="N1217" s="15">
        <f>A1214</f>
        <v>44963</v>
      </c>
      <c r="O1217" s="15" t="str">
        <f>IF(A1216="","",A1216)</f>
        <v>Luján</v>
      </c>
      <c r="P1217" s="37" t="str">
        <f>A1213</f>
        <v>Mon</v>
      </c>
      <c r="U1217" s="38"/>
    </row>
    <row r="1218" spans="1:21" ht="14.25" customHeight="1">
      <c r="A1218" s="335" t="s">
        <v>2322</v>
      </c>
      <c r="B1218" s="268"/>
      <c r="C1218" s="42"/>
      <c r="D1218" s="29"/>
      <c r="E1218" s="28"/>
      <c r="F1218" s="28"/>
      <c r="G1218" s="36"/>
      <c r="H1218" s="36"/>
      <c r="I1218" s="342"/>
      <c r="J1218" s="36"/>
      <c r="K1218" s="412"/>
      <c r="L1218" s="2"/>
      <c r="M1218" s="1">
        <v>7</v>
      </c>
      <c r="N1218" s="15">
        <f>A1214</f>
        <v>44963</v>
      </c>
      <c r="O1218" s="15" t="str">
        <f>IF(A1216="","",A1216)</f>
        <v>Luján</v>
      </c>
      <c r="P1218" s="37" t="str">
        <f>A1213</f>
        <v>Mon</v>
      </c>
      <c r="U1218" s="38"/>
    </row>
    <row r="1219" spans="1:21" ht="14.25" customHeight="1">
      <c r="A1219" s="335" t="s">
        <v>1028</v>
      </c>
      <c r="B1219" s="268"/>
      <c r="C1219" s="42"/>
      <c r="D1219" s="29"/>
      <c r="E1219" s="28"/>
      <c r="F1219" s="39"/>
      <c r="G1219" s="36"/>
      <c r="H1219" s="36"/>
      <c r="I1219" s="36"/>
      <c r="J1219" s="36"/>
      <c r="K1219" s="412"/>
      <c r="L1219" s="2"/>
      <c r="M1219" s="1">
        <v>8</v>
      </c>
      <c r="N1219" s="15">
        <f>A1214</f>
        <v>44963</v>
      </c>
      <c r="O1219" s="15" t="str">
        <f>IF(A1216="","",A1216)</f>
        <v>Luján</v>
      </c>
      <c r="P1219" s="37" t="str">
        <f>A1213</f>
        <v>Mon</v>
      </c>
      <c r="U1219" s="38"/>
    </row>
    <row r="1220" spans="1:21" ht="14.25" customHeight="1">
      <c r="A1220" s="335" t="s">
        <v>2323</v>
      </c>
      <c r="B1220" s="268"/>
      <c r="C1220" s="42"/>
      <c r="D1220" s="29"/>
      <c r="E1220" s="28"/>
      <c r="F1220" s="39"/>
      <c r="G1220" s="36"/>
      <c r="H1220" s="36"/>
      <c r="I1220" s="36"/>
      <c r="J1220" s="36"/>
      <c r="K1220" s="412"/>
      <c r="L1220" s="2"/>
      <c r="M1220" s="1">
        <v>9</v>
      </c>
      <c r="N1220" s="15">
        <f>A1214</f>
        <v>44963</v>
      </c>
      <c r="O1220" s="15" t="str">
        <f>IF(A1216="","",A1216)</f>
        <v>Luján</v>
      </c>
      <c r="P1220" s="37" t="str">
        <f>A1213</f>
        <v>Mon</v>
      </c>
      <c r="U1220" s="38"/>
    </row>
    <row r="1221" spans="1:21" ht="14.25" customHeight="1" thickBot="1">
      <c r="A1221" s="336" t="s">
        <v>1314</v>
      </c>
      <c r="B1221" s="277"/>
      <c r="C1221" s="284" t="s">
        <v>2251</v>
      </c>
      <c r="D1221" s="259"/>
      <c r="E1221" s="260"/>
      <c r="F1221" s="46"/>
      <c r="G1221" s="261"/>
      <c r="H1221" s="261"/>
      <c r="I1221" s="261"/>
      <c r="J1221" s="261"/>
      <c r="K1221" s="413"/>
      <c r="L1221" s="3"/>
      <c r="M1221" s="1">
        <v>10</v>
      </c>
      <c r="N1221" s="15">
        <f>A1214</f>
        <v>44963</v>
      </c>
      <c r="O1221" s="15" t="str">
        <f>IF(A1216="","",A1216)</f>
        <v>Luján</v>
      </c>
      <c r="P1221" s="37" t="str">
        <f>A1213</f>
        <v>Mon</v>
      </c>
      <c r="U1221" s="38"/>
    </row>
    <row r="1222" spans="1:21" s="239" customFormat="1" ht="14.25" customHeight="1">
      <c r="A1222" s="330"/>
      <c r="B1222" s="234"/>
      <c r="C1222" s="262"/>
      <c r="D1222" s="232"/>
      <c r="E1222" s="41"/>
      <c r="F1222" s="41"/>
      <c r="G1222" s="263"/>
      <c r="H1222" s="263"/>
      <c r="I1222" s="263"/>
      <c r="J1222" s="263"/>
      <c r="K1222" s="411"/>
      <c r="L1222" s="235"/>
      <c r="M1222" s="236"/>
      <c r="N1222" s="237"/>
      <c r="O1222" s="237"/>
      <c r="P1222" s="238"/>
      <c r="U1222" s="240"/>
    </row>
    <row r="1223" spans="1:21" ht="14.25" customHeight="1">
      <c r="A1223" s="331" t="s">
        <v>941</v>
      </c>
      <c r="B1223" s="268">
        <v>2</v>
      </c>
      <c r="C1223" s="42">
        <v>0.3888888888888889</v>
      </c>
      <c r="D1223" s="12" t="s">
        <v>1766</v>
      </c>
      <c r="E1223" s="28" t="s">
        <v>229</v>
      </c>
      <c r="F1223" s="28" t="s">
        <v>1769</v>
      </c>
      <c r="G1223" s="36">
        <v>1080</v>
      </c>
      <c r="H1223" s="342"/>
      <c r="I1223" s="342"/>
      <c r="J1223" s="36">
        <v>1080</v>
      </c>
      <c r="K1223" s="412">
        <v>0</v>
      </c>
      <c r="L1223" s="2"/>
      <c r="M1223" s="1">
        <v>2</v>
      </c>
      <c r="N1223" s="15">
        <f>A1224</f>
        <v>44963</v>
      </c>
      <c r="O1223" s="15" t="str">
        <f>IF(A1226="","",A1226)</f>
        <v>Deluxe</v>
      </c>
      <c r="P1223" s="37" t="str">
        <f>A1223</f>
        <v>Mon</v>
      </c>
      <c r="U1223" s="38"/>
    </row>
    <row r="1224" spans="1:21" ht="14.25" customHeight="1">
      <c r="A1224" s="332">
        <v>44963</v>
      </c>
      <c r="B1224" s="268"/>
      <c r="C1224" s="42"/>
      <c r="D1224" s="29" t="s">
        <v>1767</v>
      </c>
      <c r="E1224" s="28" t="s">
        <v>1768</v>
      </c>
      <c r="F1224" s="329" t="s">
        <v>1770</v>
      </c>
      <c r="G1224" s="342"/>
      <c r="H1224" s="342"/>
      <c r="I1224" s="342"/>
      <c r="J1224" s="36"/>
      <c r="K1224" s="412"/>
      <c r="L1224" s="2"/>
      <c r="M1224" s="1">
        <v>3</v>
      </c>
      <c r="N1224" s="15">
        <f>A1224</f>
        <v>44963</v>
      </c>
      <c r="O1224" s="15" t="str">
        <f>IF(A1226="","",A1226)</f>
        <v>Deluxe</v>
      </c>
      <c r="P1224" s="37" t="str">
        <f>A1223</f>
        <v>Mon</v>
      </c>
      <c r="U1224" s="38"/>
    </row>
    <row r="1225" spans="1:21" ht="14.25" customHeight="1">
      <c r="A1225" s="333">
        <v>203</v>
      </c>
      <c r="B1225" s="268"/>
      <c r="C1225" s="42"/>
      <c r="D1225" s="40"/>
      <c r="E1225" s="39"/>
      <c r="F1225" s="28" t="s">
        <v>1771</v>
      </c>
      <c r="G1225" s="342"/>
      <c r="H1225" s="342"/>
      <c r="I1225" s="36"/>
      <c r="J1225" s="36"/>
      <c r="K1225" s="412"/>
      <c r="L1225" s="2"/>
      <c r="M1225" s="1">
        <v>4</v>
      </c>
      <c r="N1225" s="15">
        <f>A1224</f>
        <v>44963</v>
      </c>
      <c r="O1225" s="15" t="str">
        <f>IF(A1226="","",A1226)</f>
        <v>Deluxe</v>
      </c>
      <c r="P1225" s="37" t="str">
        <f>A1223</f>
        <v>Mon</v>
      </c>
      <c r="U1225" s="38"/>
    </row>
    <row r="1226" spans="1:21" ht="14.25" customHeight="1">
      <c r="A1226" s="334" t="s">
        <v>847</v>
      </c>
      <c r="B1226" s="268"/>
      <c r="C1226" s="43"/>
      <c r="D1226" s="40"/>
      <c r="E1226" s="39"/>
      <c r="F1226" s="39"/>
      <c r="G1226" s="342"/>
      <c r="H1226" s="342"/>
      <c r="I1226" s="36"/>
      <c r="J1226" s="36"/>
      <c r="K1226" s="412"/>
      <c r="L1226" s="2"/>
      <c r="M1226" s="1">
        <v>5</v>
      </c>
      <c r="N1226" s="15">
        <f>A1224</f>
        <v>44963</v>
      </c>
      <c r="O1226" s="15" t="str">
        <f>IF(A1226="","",A1226)</f>
        <v>Deluxe</v>
      </c>
      <c r="P1226" s="37" t="str">
        <f>A1223</f>
        <v>Mon</v>
      </c>
      <c r="U1226" s="38"/>
    </row>
    <row r="1227" spans="1:21" ht="14.25" customHeight="1">
      <c r="A1227" s="335" t="s">
        <v>2324</v>
      </c>
      <c r="B1227" s="268"/>
      <c r="C1227" s="42"/>
      <c r="D1227" s="29" t="s">
        <v>1765</v>
      </c>
      <c r="E1227" s="28"/>
      <c r="F1227" s="41"/>
      <c r="G1227" s="36"/>
      <c r="H1227" s="36"/>
      <c r="I1227" s="36"/>
      <c r="J1227" s="36"/>
      <c r="K1227" s="412"/>
      <c r="L1227" s="2"/>
      <c r="M1227" s="1">
        <v>6</v>
      </c>
      <c r="N1227" s="15">
        <f>A1224</f>
        <v>44963</v>
      </c>
      <c r="O1227" s="15" t="str">
        <f>IF(A1226="","",A1226)</f>
        <v>Deluxe</v>
      </c>
      <c r="P1227" s="37" t="str">
        <f>A1223</f>
        <v>Mon</v>
      </c>
      <c r="U1227" s="38"/>
    </row>
    <row r="1228" spans="1:21" ht="14.25" customHeight="1">
      <c r="A1228" s="335" t="s">
        <v>2325</v>
      </c>
      <c r="B1228" s="268"/>
      <c r="C1228" s="42"/>
      <c r="D1228" s="29"/>
      <c r="E1228" s="28"/>
      <c r="F1228" s="39"/>
      <c r="G1228" s="36"/>
      <c r="H1228" s="36"/>
      <c r="I1228" s="36"/>
      <c r="J1228" s="36"/>
      <c r="K1228" s="412"/>
      <c r="L1228" s="2"/>
      <c r="M1228" s="1">
        <v>7</v>
      </c>
      <c r="N1228" s="15">
        <f>A1224</f>
        <v>44963</v>
      </c>
      <c r="O1228" s="15" t="str">
        <f>IF(A1226="","",A1226)</f>
        <v>Deluxe</v>
      </c>
      <c r="P1228" s="37" t="str">
        <f>A1223</f>
        <v>Mon</v>
      </c>
      <c r="U1228" s="38"/>
    </row>
    <row r="1229" spans="1:21" ht="14.25" customHeight="1">
      <c r="A1229" s="335" t="s">
        <v>2326</v>
      </c>
      <c r="B1229" s="268"/>
      <c r="C1229" s="42"/>
      <c r="D1229" s="29"/>
      <c r="E1229" s="28"/>
      <c r="F1229" s="39"/>
      <c r="G1229" s="36"/>
      <c r="H1229" s="36"/>
      <c r="I1229" s="36"/>
      <c r="J1229" s="36"/>
      <c r="K1229" s="412"/>
      <c r="L1229" s="2"/>
      <c r="M1229" s="1">
        <v>8</v>
      </c>
      <c r="N1229" s="15">
        <f>A1224</f>
        <v>44963</v>
      </c>
      <c r="O1229" s="15" t="str">
        <f>IF(A1226="","",A1226)</f>
        <v>Deluxe</v>
      </c>
      <c r="P1229" s="37" t="str">
        <f>A1223</f>
        <v>Mon</v>
      </c>
      <c r="U1229" s="38"/>
    </row>
    <row r="1230" spans="1:21" ht="14.25" customHeight="1">
      <c r="A1230" s="337"/>
      <c r="B1230" s="268"/>
      <c r="C1230" s="42"/>
      <c r="D1230" s="29"/>
      <c r="E1230" s="28"/>
      <c r="F1230" s="39"/>
      <c r="G1230" s="36"/>
      <c r="H1230" s="36"/>
      <c r="I1230" s="36"/>
      <c r="J1230" s="36"/>
      <c r="K1230" s="412"/>
      <c r="L1230" s="2"/>
      <c r="M1230" s="1">
        <v>9</v>
      </c>
      <c r="N1230" s="15">
        <f>A1224</f>
        <v>44963</v>
      </c>
      <c r="O1230" s="15" t="str">
        <f>IF(A1226="","",A1226)</f>
        <v>Deluxe</v>
      </c>
      <c r="P1230" s="37" t="str">
        <f>A1223</f>
        <v>Mon</v>
      </c>
      <c r="U1230" s="38"/>
    </row>
    <row r="1231" spans="1:21" ht="14.25" customHeight="1" thickBot="1">
      <c r="A1231" s="336" t="s">
        <v>2316</v>
      </c>
      <c r="B1231" s="277"/>
      <c r="C1231" s="284" t="s">
        <v>2251</v>
      </c>
      <c r="D1231" s="259"/>
      <c r="E1231" s="260"/>
      <c r="F1231" s="46"/>
      <c r="G1231" s="261"/>
      <c r="H1231" s="261"/>
      <c r="I1231" s="261"/>
      <c r="J1231" s="261"/>
      <c r="K1231" s="413"/>
      <c r="L1231" s="3"/>
      <c r="M1231" s="1">
        <v>10</v>
      </c>
      <c r="N1231" s="15">
        <f>A1224</f>
        <v>44963</v>
      </c>
      <c r="O1231" s="15" t="str">
        <f>IF(A1226="","",A1226)</f>
        <v>Deluxe</v>
      </c>
      <c r="P1231" s="37" t="str">
        <f>A1223</f>
        <v>Mon</v>
      </c>
      <c r="U1231" s="38"/>
    </row>
    <row r="1232" spans="1:21" s="239" customFormat="1" ht="14.25" customHeight="1">
      <c r="A1232" s="330"/>
      <c r="B1232" s="234"/>
      <c r="C1232" s="262"/>
      <c r="D1232" s="232"/>
      <c r="E1232" s="41"/>
      <c r="F1232" s="41"/>
      <c r="G1232" s="263"/>
      <c r="H1232" s="263"/>
      <c r="I1232" s="263"/>
      <c r="J1232" s="263"/>
      <c r="K1232" s="411"/>
      <c r="L1232" s="235"/>
      <c r="M1232" s="236"/>
      <c r="N1232" s="237"/>
      <c r="O1232" s="237"/>
      <c r="P1232" s="238"/>
      <c r="U1232" s="240"/>
    </row>
    <row r="1233" spans="1:21" ht="14.25" customHeight="1">
      <c r="A1233" s="331" t="s">
        <v>942</v>
      </c>
      <c r="B1233" s="268">
        <v>6</v>
      </c>
      <c r="C1233" s="42">
        <v>0.35416666666666669</v>
      </c>
      <c r="D1233" s="12" t="s">
        <v>2345</v>
      </c>
      <c r="E1233" s="28" t="s">
        <v>2337</v>
      </c>
      <c r="F1233" s="329" t="s">
        <v>1653</v>
      </c>
      <c r="G1233" s="36">
        <v>2140</v>
      </c>
      <c r="H1233" s="36" t="s">
        <v>2334</v>
      </c>
      <c r="I1233" s="36"/>
      <c r="J1233" s="36"/>
      <c r="K1233" s="412">
        <v>0</v>
      </c>
      <c r="L1233" s="2"/>
      <c r="M1233" s="1">
        <v>2</v>
      </c>
      <c r="N1233" s="15">
        <f>A1234</f>
        <v>44964</v>
      </c>
      <c r="O1233" s="15" t="str">
        <f>IF(A1236="","",A1236)</f>
        <v>Uco</v>
      </c>
      <c r="P1233" s="37" t="str">
        <f>A1233</f>
        <v>Tue</v>
      </c>
      <c r="U1233" s="38"/>
    </row>
    <row r="1234" spans="1:21" ht="14.25" customHeight="1">
      <c r="A1234" s="332">
        <v>44964</v>
      </c>
      <c r="B1234" s="268"/>
      <c r="C1234" s="42"/>
      <c r="D1234" s="29" t="s">
        <v>846</v>
      </c>
      <c r="E1234" s="39"/>
      <c r="F1234" s="329" t="s">
        <v>2340</v>
      </c>
      <c r="G1234" s="36"/>
      <c r="H1234" s="36"/>
      <c r="I1234" s="36"/>
      <c r="J1234" s="36"/>
      <c r="K1234" s="412"/>
      <c r="L1234" s="2"/>
      <c r="M1234" s="1">
        <v>3</v>
      </c>
      <c r="N1234" s="15">
        <f>A1234</f>
        <v>44964</v>
      </c>
      <c r="O1234" s="15" t="str">
        <f>IF(A1236="","",A1236)</f>
        <v>Uco</v>
      </c>
      <c r="P1234" s="37" t="str">
        <f>A1233</f>
        <v>Tue</v>
      </c>
      <c r="U1234" s="38"/>
    </row>
    <row r="1235" spans="1:21" ht="14.25" customHeight="1">
      <c r="A1235" s="333">
        <v>204</v>
      </c>
      <c r="B1235" s="268"/>
      <c r="C1235" s="42"/>
      <c r="D1235" s="29" t="s">
        <v>846</v>
      </c>
      <c r="E1235" s="28"/>
      <c r="F1235" s="470"/>
      <c r="G1235" s="36"/>
      <c r="H1235" s="36"/>
      <c r="I1235" s="36"/>
      <c r="J1235" s="36"/>
      <c r="K1235" s="412"/>
      <c r="L1235" s="2"/>
      <c r="M1235" s="1">
        <v>4</v>
      </c>
      <c r="N1235" s="15">
        <f>A1234</f>
        <v>44964</v>
      </c>
      <c r="O1235" s="15" t="str">
        <f>IF(A1236="","",A1236)</f>
        <v>Uco</v>
      </c>
      <c r="P1235" s="37" t="str">
        <f>A1233</f>
        <v>Tue</v>
      </c>
      <c r="U1235" s="38"/>
    </row>
    <row r="1236" spans="1:21" ht="14.25" customHeight="1">
      <c r="A1236" s="334" t="s">
        <v>848</v>
      </c>
      <c r="B1236" s="268"/>
      <c r="C1236" s="43"/>
      <c r="D1236" s="29" t="s">
        <v>846</v>
      </c>
      <c r="E1236" s="39"/>
      <c r="F1236" s="39"/>
      <c r="G1236" s="36"/>
      <c r="H1236" s="36"/>
      <c r="I1236" s="36"/>
      <c r="J1236" s="36"/>
      <c r="K1236" s="412"/>
      <c r="L1236" s="2"/>
      <c r="M1236" s="1">
        <v>5</v>
      </c>
      <c r="N1236" s="15">
        <f>A1234</f>
        <v>44964</v>
      </c>
      <c r="O1236" s="15" t="str">
        <f>IF(A1236="","",A1236)</f>
        <v>Uco</v>
      </c>
      <c r="P1236" s="37" t="str">
        <f>A1233</f>
        <v>Tue</v>
      </c>
      <c r="U1236" s="38"/>
    </row>
    <row r="1237" spans="1:21" ht="14.25" customHeight="1">
      <c r="A1237" s="335" t="s">
        <v>1186</v>
      </c>
      <c r="B1237" s="268"/>
      <c r="C1237" s="42"/>
      <c r="D1237" s="29" t="s">
        <v>846</v>
      </c>
      <c r="E1237" s="28"/>
      <c r="F1237" s="39"/>
      <c r="G1237" s="36"/>
      <c r="H1237" s="36"/>
      <c r="I1237" s="36"/>
      <c r="J1237" s="36"/>
      <c r="K1237" s="412"/>
      <c r="L1237" s="2"/>
      <c r="M1237" s="1">
        <v>6</v>
      </c>
      <c r="N1237" s="15">
        <f>A1234</f>
        <v>44964</v>
      </c>
      <c r="O1237" s="15" t="str">
        <f>IF(A1236="","",A1236)</f>
        <v>Uco</v>
      </c>
      <c r="P1237" s="37" t="str">
        <f>A1233</f>
        <v>Tue</v>
      </c>
      <c r="U1237" s="38"/>
    </row>
    <row r="1238" spans="1:21" ht="14.25" customHeight="1">
      <c r="A1238" s="335" t="s">
        <v>2341</v>
      </c>
      <c r="B1238" s="268"/>
      <c r="C1238" s="42"/>
      <c r="D1238" s="29" t="s">
        <v>846</v>
      </c>
      <c r="E1238" s="28"/>
      <c r="F1238" s="39"/>
      <c r="G1238" s="36"/>
      <c r="H1238" s="36"/>
      <c r="I1238" s="36"/>
      <c r="J1238" s="36"/>
      <c r="K1238" s="412"/>
      <c r="L1238" s="2"/>
      <c r="M1238" s="1">
        <v>7</v>
      </c>
      <c r="N1238" s="15">
        <f>A1234</f>
        <v>44964</v>
      </c>
      <c r="O1238" s="15" t="str">
        <f>IF(A1236="","",A1236)</f>
        <v>Uco</v>
      </c>
      <c r="P1238" s="37" t="str">
        <f>A1233</f>
        <v>Tue</v>
      </c>
      <c r="U1238" s="38"/>
    </row>
    <row r="1239" spans="1:21" ht="14.25" customHeight="1">
      <c r="A1239" s="335" t="s">
        <v>2342</v>
      </c>
      <c r="B1239" s="268"/>
      <c r="C1239" s="42"/>
      <c r="D1239" s="29" t="s">
        <v>846</v>
      </c>
      <c r="E1239" s="28"/>
      <c r="F1239" s="39"/>
      <c r="G1239" s="36"/>
      <c r="H1239" s="36"/>
      <c r="I1239" s="36"/>
      <c r="J1239" s="36"/>
      <c r="K1239" s="412"/>
      <c r="L1239" s="2"/>
      <c r="M1239" s="1">
        <v>8</v>
      </c>
      <c r="N1239" s="15">
        <f>A1234</f>
        <v>44964</v>
      </c>
      <c r="O1239" s="15" t="str">
        <f>IF(A1236="","",A1236)</f>
        <v>Uco</v>
      </c>
      <c r="P1239" s="37" t="str">
        <f>A1233</f>
        <v>Tue</v>
      </c>
      <c r="U1239" s="38"/>
    </row>
    <row r="1240" spans="1:21" ht="14.25" customHeight="1">
      <c r="A1240" s="337"/>
      <c r="B1240" s="268"/>
      <c r="C1240" s="42"/>
      <c r="D1240" s="29"/>
      <c r="E1240" s="28"/>
      <c r="F1240" s="39"/>
      <c r="G1240" s="36"/>
      <c r="H1240" s="36"/>
      <c r="I1240" s="36"/>
      <c r="J1240" s="36"/>
      <c r="K1240" s="412"/>
      <c r="L1240" s="2"/>
      <c r="M1240" s="1">
        <v>9</v>
      </c>
      <c r="N1240" s="15">
        <f>A1234</f>
        <v>44964</v>
      </c>
      <c r="O1240" s="15" t="str">
        <f>IF(A1236="","",A1236)</f>
        <v>Uco</v>
      </c>
      <c r="P1240" s="37" t="str">
        <f>A1233</f>
        <v>Tue</v>
      </c>
      <c r="U1240" s="38"/>
    </row>
    <row r="1241" spans="1:21" ht="14.25" customHeight="1" thickBot="1">
      <c r="A1241" s="336" t="s">
        <v>1213</v>
      </c>
      <c r="B1241" s="277"/>
      <c r="C1241" s="284" t="s">
        <v>2336</v>
      </c>
      <c r="D1241" s="259"/>
      <c r="E1241" s="260"/>
      <c r="F1241" s="46"/>
      <c r="G1241" s="261"/>
      <c r="H1241" s="261"/>
      <c r="I1241" s="261"/>
      <c r="J1241" s="261"/>
      <c r="K1241" s="413"/>
      <c r="L1241" s="3"/>
      <c r="M1241" s="1">
        <v>10</v>
      </c>
      <c r="N1241" s="15">
        <f>A1234</f>
        <v>44964</v>
      </c>
      <c r="O1241" s="15" t="str">
        <f>IF(A1236="","",A1236)</f>
        <v>Uco</v>
      </c>
      <c r="P1241" s="37" t="str">
        <f>A1233</f>
        <v>Tue</v>
      </c>
      <c r="U1241" s="38"/>
    </row>
    <row r="1242" spans="1:21" s="239" customFormat="1" ht="14.25" customHeight="1">
      <c r="A1242" s="330"/>
      <c r="B1242" s="234"/>
      <c r="C1242" s="262"/>
      <c r="D1242" s="232"/>
      <c r="E1242" s="41"/>
      <c r="F1242" s="41"/>
      <c r="G1242" s="263"/>
      <c r="H1242" s="263"/>
      <c r="I1242" s="263"/>
      <c r="J1242" s="263"/>
      <c r="K1242" s="411"/>
      <c r="L1242" s="235"/>
      <c r="M1242" s="236"/>
      <c r="N1242" s="237"/>
      <c r="O1242" s="237"/>
      <c r="P1242" s="238"/>
      <c r="U1242" s="240"/>
    </row>
    <row r="1243" spans="1:21" ht="14.25" customHeight="1">
      <c r="A1243" s="331" t="s">
        <v>942</v>
      </c>
      <c r="B1243" s="268">
        <v>2</v>
      </c>
      <c r="C1243" s="42">
        <v>0.40625</v>
      </c>
      <c r="D1243" s="12" t="s">
        <v>1766</v>
      </c>
      <c r="E1243" s="28" t="s">
        <v>1772</v>
      </c>
      <c r="F1243" s="28" t="s">
        <v>1769</v>
      </c>
      <c r="G1243" s="36">
        <v>1080</v>
      </c>
      <c r="H1243" s="342"/>
      <c r="I1243" s="342"/>
      <c r="J1243" s="36">
        <v>1080</v>
      </c>
      <c r="K1243" s="412">
        <v>0</v>
      </c>
      <c r="L1243" s="2"/>
      <c r="M1243" s="1">
        <v>2</v>
      </c>
      <c r="N1243" s="15">
        <f>A1244</f>
        <v>44964</v>
      </c>
      <c r="O1243" s="15" t="str">
        <f>IF(A1246="","",A1246)</f>
        <v>Uco</v>
      </c>
      <c r="P1243" s="37" t="str">
        <f>A1243</f>
        <v>Tue</v>
      </c>
      <c r="U1243" s="38"/>
    </row>
    <row r="1244" spans="1:21" ht="14.25" customHeight="1">
      <c r="A1244" s="332">
        <v>44964</v>
      </c>
      <c r="B1244" s="268"/>
      <c r="C1244" s="42"/>
      <c r="D1244" s="29" t="s">
        <v>1767</v>
      </c>
      <c r="E1244" s="28" t="s">
        <v>2281</v>
      </c>
      <c r="F1244" s="329" t="s">
        <v>1770</v>
      </c>
      <c r="G1244" s="342"/>
      <c r="H1244" s="342"/>
      <c r="I1244" s="36"/>
      <c r="J1244" s="36"/>
      <c r="K1244" s="412"/>
      <c r="L1244" s="2"/>
      <c r="M1244" s="1">
        <v>3</v>
      </c>
      <c r="N1244" s="15">
        <f>A1244</f>
        <v>44964</v>
      </c>
      <c r="O1244" s="15" t="str">
        <f>IF(A1246="","",A1246)</f>
        <v>Uco</v>
      </c>
      <c r="P1244" s="37" t="str">
        <f>A1243</f>
        <v>Tue</v>
      </c>
      <c r="U1244" s="38"/>
    </row>
    <row r="1245" spans="1:21" ht="14.25" customHeight="1">
      <c r="A1245" s="333">
        <v>205</v>
      </c>
      <c r="B1245" s="268"/>
      <c r="C1245" s="42"/>
      <c r="D1245" s="29"/>
      <c r="E1245" s="39"/>
      <c r="F1245" s="39"/>
      <c r="G1245" s="342"/>
      <c r="H1245" s="342"/>
      <c r="I1245" s="36"/>
      <c r="J1245" s="36"/>
      <c r="K1245" s="412"/>
      <c r="L1245" s="2"/>
      <c r="M1245" s="1">
        <v>4</v>
      </c>
      <c r="N1245" s="15">
        <f>A1244</f>
        <v>44964</v>
      </c>
      <c r="O1245" s="15" t="str">
        <f>IF(A1246="","",A1246)</f>
        <v>Uco</v>
      </c>
      <c r="P1245" s="37" t="str">
        <f>A1243</f>
        <v>Tue</v>
      </c>
      <c r="U1245" s="38"/>
    </row>
    <row r="1246" spans="1:21" ht="14.25" customHeight="1">
      <c r="A1246" s="334" t="s">
        <v>848</v>
      </c>
      <c r="B1246" s="268"/>
      <c r="C1246" s="43"/>
      <c r="D1246" s="29"/>
      <c r="E1246" s="39"/>
      <c r="F1246" s="39"/>
      <c r="G1246" s="36"/>
      <c r="H1246" s="36"/>
      <c r="I1246" s="36"/>
      <c r="J1246" s="36"/>
      <c r="K1246" s="412"/>
      <c r="L1246" s="2"/>
      <c r="M1246" s="1">
        <v>5</v>
      </c>
      <c r="N1246" s="15">
        <f>A1244</f>
        <v>44964</v>
      </c>
      <c r="O1246" s="15" t="str">
        <f>IF(A1246="","",A1246)</f>
        <v>Uco</v>
      </c>
      <c r="P1246" s="37" t="str">
        <f>A1243</f>
        <v>Tue</v>
      </c>
      <c r="U1246" s="38"/>
    </row>
    <row r="1247" spans="1:21" ht="14.25" customHeight="1">
      <c r="A1247" s="340" t="s">
        <v>1298</v>
      </c>
      <c r="B1247" s="268"/>
      <c r="C1247" s="42"/>
      <c r="D1247" s="29"/>
      <c r="E1247" s="28"/>
      <c r="F1247" s="41"/>
      <c r="G1247" s="36"/>
      <c r="H1247" s="36"/>
      <c r="I1247" s="36"/>
      <c r="J1247" s="36"/>
      <c r="K1247" s="412"/>
      <c r="L1247" s="2"/>
      <c r="M1247" s="1">
        <v>6</v>
      </c>
      <c r="N1247" s="15">
        <f>A1244</f>
        <v>44964</v>
      </c>
      <c r="O1247" s="15" t="str">
        <f>IF(A1246="","",A1246)</f>
        <v>Uco</v>
      </c>
      <c r="P1247" s="37" t="str">
        <f>A1243</f>
        <v>Tue</v>
      </c>
      <c r="U1247" s="38"/>
    </row>
    <row r="1248" spans="1:21" ht="14.25" customHeight="1">
      <c r="A1248" s="335" t="s">
        <v>2343</v>
      </c>
      <c r="B1248" s="268"/>
      <c r="C1248" s="42"/>
      <c r="D1248" s="29" t="s">
        <v>1773</v>
      </c>
      <c r="E1248" s="28"/>
      <c r="F1248" s="39"/>
      <c r="G1248" s="36"/>
      <c r="H1248" s="36"/>
      <c r="I1248" s="36"/>
      <c r="J1248" s="36"/>
      <c r="K1248" s="412"/>
      <c r="L1248" s="2"/>
      <c r="M1248" s="1">
        <v>7</v>
      </c>
      <c r="N1248" s="15">
        <f>A1244</f>
        <v>44964</v>
      </c>
      <c r="O1248" s="15" t="str">
        <f>IF(A1246="","",A1246)</f>
        <v>Uco</v>
      </c>
      <c r="P1248" s="37" t="str">
        <f>A1243</f>
        <v>Tue</v>
      </c>
      <c r="U1248" s="38"/>
    </row>
    <row r="1249" spans="1:21" ht="14.25" customHeight="1">
      <c r="A1249" s="335" t="s">
        <v>2346</v>
      </c>
      <c r="B1249" s="268"/>
      <c r="C1249" s="42"/>
      <c r="D1249" s="29"/>
      <c r="E1249" s="28"/>
      <c r="F1249" s="39"/>
      <c r="G1249" s="36"/>
      <c r="H1249" s="36"/>
      <c r="I1249" s="36"/>
      <c r="J1249" s="36"/>
      <c r="K1249" s="412"/>
      <c r="L1249" s="2"/>
      <c r="M1249" s="1">
        <v>8</v>
      </c>
      <c r="N1249" s="15">
        <f>A1244</f>
        <v>44964</v>
      </c>
      <c r="O1249" s="15" t="str">
        <f>IF(A1246="","",A1246)</f>
        <v>Uco</v>
      </c>
      <c r="P1249" s="37" t="str">
        <f>A1243</f>
        <v>Tue</v>
      </c>
      <c r="U1249" s="38"/>
    </row>
    <row r="1250" spans="1:21" ht="14.25" customHeight="1">
      <c r="A1250" s="337"/>
      <c r="B1250" s="268"/>
      <c r="C1250" s="42"/>
      <c r="D1250" s="29"/>
      <c r="E1250" s="28"/>
      <c r="F1250" s="39"/>
      <c r="G1250" s="36"/>
      <c r="H1250" s="36"/>
      <c r="I1250" s="36"/>
      <c r="J1250" s="36"/>
      <c r="K1250" s="412"/>
      <c r="L1250" s="2"/>
      <c r="M1250" s="1">
        <v>9</v>
      </c>
      <c r="N1250" s="15">
        <f>A1244</f>
        <v>44964</v>
      </c>
      <c r="O1250" s="15" t="str">
        <f>IF(A1246="","",A1246)</f>
        <v>Uco</v>
      </c>
      <c r="P1250" s="37" t="str">
        <f>A1243</f>
        <v>Tue</v>
      </c>
      <c r="U1250" s="38"/>
    </row>
    <row r="1251" spans="1:21" ht="14.25" customHeight="1" thickBot="1">
      <c r="A1251" s="336" t="s">
        <v>2335</v>
      </c>
      <c r="B1251" s="277"/>
      <c r="C1251" s="284" t="s">
        <v>2336</v>
      </c>
      <c r="D1251" s="259"/>
      <c r="E1251" s="260"/>
      <c r="F1251" s="46"/>
      <c r="G1251" s="261"/>
      <c r="H1251" s="261"/>
      <c r="I1251" s="261"/>
      <c r="J1251" s="261"/>
      <c r="K1251" s="413"/>
      <c r="L1251" s="3"/>
      <c r="M1251" s="1">
        <v>10</v>
      </c>
      <c r="N1251" s="15">
        <f>A1244</f>
        <v>44964</v>
      </c>
      <c r="O1251" s="15" t="str">
        <f>IF(A1246="","",A1246)</f>
        <v>Uco</v>
      </c>
      <c r="P1251" s="37" t="str">
        <f>A1243</f>
        <v>Tue</v>
      </c>
      <c r="U1251" s="38"/>
    </row>
    <row r="1252" spans="1:21" s="239" customFormat="1" ht="14.25" customHeight="1">
      <c r="A1252" s="330"/>
      <c r="B1252" s="234"/>
      <c r="C1252" s="262"/>
      <c r="D1252" s="328"/>
      <c r="E1252" s="329"/>
      <c r="F1252" s="329"/>
      <c r="G1252" s="344"/>
      <c r="H1252" s="344"/>
      <c r="I1252" s="263"/>
      <c r="J1252" s="263"/>
      <c r="K1252" s="411"/>
      <c r="L1252" s="235"/>
      <c r="M1252" s="236"/>
      <c r="N1252" s="237"/>
      <c r="O1252" s="237"/>
      <c r="P1252" s="238"/>
      <c r="U1252" s="240"/>
    </row>
    <row r="1253" spans="1:21" ht="14.25" customHeight="1">
      <c r="A1253" s="331" t="s">
        <v>942</v>
      </c>
      <c r="B1253" s="268">
        <v>7</v>
      </c>
      <c r="C1253" s="42">
        <v>0.38194444444444442</v>
      </c>
      <c r="D1253" s="12" t="s">
        <v>1840</v>
      </c>
      <c r="E1253" s="28" t="s">
        <v>88</v>
      </c>
      <c r="F1253" s="329"/>
      <c r="G1253" s="36">
        <v>680</v>
      </c>
      <c r="H1253" s="36" t="s">
        <v>1325</v>
      </c>
      <c r="I1253" s="36"/>
      <c r="J1253" s="36"/>
      <c r="K1253" s="412">
        <v>0</v>
      </c>
      <c r="L1253" s="2"/>
      <c r="M1253" s="1">
        <v>2</v>
      </c>
      <c r="N1253" s="15">
        <f>A1254</f>
        <v>44964</v>
      </c>
      <c r="O1253" s="15" t="str">
        <f>IF(A1256="","",A1256)</f>
        <v>Luján</v>
      </c>
      <c r="P1253" s="37" t="str">
        <f>A1253</f>
        <v>Tue</v>
      </c>
      <c r="U1253" s="38"/>
    </row>
    <row r="1254" spans="1:21" ht="14.25" customHeight="1">
      <c r="A1254" s="332">
        <v>44964</v>
      </c>
      <c r="B1254" s="268"/>
      <c r="C1254" s="42"/>
      <c r="D1254" s="29" t="s">
        <v>846</v>
      </c>
      <c r="E1254" s="28"/>
      <c r="F1254" s="329"/>
      <c r="G1254" s="36"/>
      <c r="H1254" s="36"/>
      <c r="I1254" s="36"/>
      <c r="J1254" s="36"/>
      <c r="K1254" s="412"/>
      <c r="L1254" s="2"/>
      <c r="M1254" s="1">
        <v>3</v>
      </c>
      <c r="N1254" s="15">
        <f>A1254</f>
        <v>44964</v>
      </c>
      <c r="O1254" s="15" t="str">
        <f>IF(A1256="","",A1256)</f>
        <v>Luján</v>
      </c>
      <c r="P1254" s="37" t="str">
        <f>A1253</f>
        <v>Tue</v>
      </c>
      <c r="U1254" s="38"/>
    </row>
    <row r="1255" spans="1:21" ht="14.25" customHeight="1">
      <c r="A1255" s="333">
        <v>206</v>
      </c>
      <c r="B1255" s="268"/>
      <c r="C1255" s="42">
        <v>0.3576388888888889</v>
      </c>
      <c r="D1255" s="29" t="s">
        <v>2223</v>
      </c>
      <c r="E1255" s="28" t="s">
        <v>873</v>
      </c>
      <c r="F1255" s="28" t="s">
        <v>2339</v>
      </c>
      <c r="G1255" s="36">
        <v>720</v>
      </c>
      <c r="H1255" s="36" t="s">
        <v>2182</v>
      </c>
      <c r="I1255" s="36"/>
      <c r="J1255" s="36"/>
      <c r="K1255" s="412">
        <v>0</v>
      </c>
      <c r="L1255" s="2"/>
      <c r="M1255" s="1">
        <v>4</v>
      </c>
      <c r="N1255" s="15">
        <f>A1254</f>
        <v>44964</v>
      </c>
      <c r="O1255" s="15" t="str">
        <f>IF(A1256="","",A1256)</f>
        <v>Luján</v>
      </c>
      <c r="P1255" s="37" t="str">
        <f>A1253</f>
        <v>Tue</v>
      </c>
      <c r="U1255" s="38"/>
    </row>
    <row r="1256" spans="1:21" ht="14.25" customHeight="1">
      <c r="A1256" s="334" t="s">
        <v>64</v>
      </c>
      <c r="B1256" s="268"/>
      <c r="C1256" s="43"/>
      <c r="D1256" s="29" t="s">
        <v>2226</v>
      </c>
      <c r="E1256" s="28"/>
      <c r="F1256" s="329" t="s">
        <v>2228</v>
      </c>
      <c r="G1256" s="36"/>
      <c r="H1256" s="36"/>
      <c r="I1256" s="36"/>
      <c r="J1256" s="36"/>
      <c r="K1256" s="412"/>
      <c r="L1256" s="2"/>
      <c r="M1256" s="1">
        <v>5</v>
      </c>
      <c r="N1256" s="15">
        <f>A1254</f>
        <v>44964</v>
      </c>
      <c r="O1256" s="15" t="str">
        <f>IF(A1256="","",A1256)</f>
        <v>Luján</v>
      </c>
      <c r="P1256" s="37" t="str">
        <f>A1253</f>
        <v>Tue</v>
      </c>
      <c r="U1256" s="38"/>
    </row>
    <row r="1257" spans="1:21" ht="14.25" customHeight="1">
      <c r="A1257" s="340" t="s">
        <v>2344</v>
      </c>
      <c r="B1257" s="268"/>
      <c r="C1257" s="42">
        <v>0.36458333333333331</v>
      </c>
      <c r="D1257" s="29" t="s">
        <v>2311</v>
      </c>
      <c r="E1257" s="28" t="s">
        <v>2332</v>
      </c>
      <c r="F1257" s="470"/>
      <c r="G1257" s="36">
        <v>185</v>
      </c>
      <c r="H1257" s="342"/>
      <c r="I1257" s="36" t="s">
        <v>1822</v>
      </c>
      <c r="J1257" s="36"/>
      <c r="K1257" s="412">
        <v>0</v>
      </c>
      <c r="L1257" s="2"/>
      <c r="M1257" s="1">
        <v>6</v>
      </c>
      <c r="N1257" s="15">
        <f>A1254</f>
        <v>44964</v>
      </c>
      <c r="O1257" s="15" t="str">
        <f>IF(A1256="","",A1256)</f>
        <v>Luján</v>
      </c>
      <c r="P1257" s="37" t="str">
        <f>A1253</f>
        <v>Tue</v>
      </c>
      <c r="U1257" s="38"/>
    </row>
    <row r="1258" spans="1:21" ht="14.25" customHeight="1">
      <c r="A1258" s="340" t="s">
        <v>1093</v>
      </c>
      <c r="B1258" s="268"/>
      <c r="C1258" s="42">
        <v>0.3611111111111111</v>
      </c>
      <c r="D1258" s="29" t="s">
        <v>2338</v>
      </c>
      <c r="E1258" s="28" t="s">
        <v>1371</v>
      </c>
      <c r="F1258" s="41"/>
      <c r="G1258" s="36">
        <v>370</v>
      </c>
      <c r="H1258" s="36"/>
      <c r="I1258" s="36">
        <v>370</v>
      </c>
      <c r="J1258" s="36"/>
      <c r="K1258" s="412">
        <v>0</v>
      </c>
      <c r="L1258" s="2"/>
      <c r="M1258" s="1">
        <v>7</v>
      </c>
      <c r="N1258" s="15">
        <f>A1254</f>
        <v>44964</v>
      </c>
      <c r="O1258" s="15" t="str">
        <f>IF(A1256="","",A1256)</f>
        <v>Luján</v>
      </c>
      <c r="P1258" s="37" t="str">
        <f>A1253</f>
        <v>Tue</v>
      </c>
      <c r="U1258" s="38"/>
    </row>
    <row r="1259" spans="1:21" ht="14.25" customHeight="1">
      <c r="A1259" s="340" t="s">
        <v>1028</v>
      </c>
      <c r="B1259" s="268"/>
      <c r="C1259" s="42"/>
      <c r="D1259" s="29" t="s">
        <v>846</v>
      </c>
      <c r="E1259" s="28"/>
      <c r="G1259" s="36"/>
      <c r="H1259" s="36"/>
      <c r="I1259" s="36"/>
      <c r="J1259" s="36"/>
      <c r="K1259" s="412"/>
      <c r="L1259" s="2"/>
      <c r="M1259" s="1">
        <v>8</v>
      </c>
      <c r="N1259" s="15">
        <f>A1254</f>
        <v>44964</v>
      </c>
      <c r="O1259" s="15" t="str">
        <f>IF(A1256="","",A1256)</f>
        <v>Luján</v>
      </c>
      <c r="P1259" s="37" t="str">
        <f>A1253</f>
        <v>Tue</v>
      </c>
      <c r="U1259" s="38"/>
    </row>
    <row r="1260" spans="1:21" ht="14.25" customHeight="1">
      <c r="A1260" s="335" t="s">
        <v>1029</v>
      </c>
      <c r="B1260" s="268"/>
      <c r="C1260" s="42"/>
      <c r="D1260" s="29"/>
      <c r="E1260" s="28"/>
      <c r="F1260" s="39"/>
      <c r="G1260" s="36"/>
      <c r="H1260" s="36"/>
      <c r="I1260" s="36"/>
      <c r="J1260" s="36"/>
      <c r="K1260" s="412"/>
      <c r="L1260" s="2"/>
      <c r="M1260" s="1">
        <v>9</v>
      </c>
      <c r="N1260" s="15">
        <f>A1254</f>
        <v>44964</v>
      </c>
      <c r="O1260" s="15" t="str">
        <f>IF(A1256="","",A1256)</f>
        <v>Luján</v>
      </c>
      <c r="P1260" s="37" t="str">
        <f>A1253</f>
        <v>Tue</v>
      </c>
      <c r="U1260" s="38"/>
    </row>
    <row r="1261" spans="1:21" ht="14.25" customHeight="1" thickBot="1">
      <c r="A1261" s="336" t="s">
        <v>2333</v>
      </c>
      <c r="B1261" s="277"/>
      <c r="C1261" s="284" t="s">
        <v>2336</v>
      </c>
      <c r="D1261" s="259"/>
      <c r="E1261" s="260"/>
      <c r="F1261" s="46"/>
      <c r="G1261" s="261"/>
      <c r="H1261" s="261"/>
      <c r="I1261" s="261"/>
      <c r="J1261" s="261"/>
      <c r="K1261" s="413"/>
      <c r="L1261" s="3"/>
      <c r="M1261" s="1">
        <v>10</v>
      </c>
      <c r="N1261" s="15">
        <f>A1254</f>
        <v>44964</v>
      </c>
      <c r="O1261" s="15" t="str">
        <f>IF(A1256="","",A1256)</f>
        <v>Luján</v>
      </c>
      <c r="P1261" s="37" t="str">
        <f>A1253</f>
        <v>Tue</v>
      </c>
      <c r="U1261" s="38"/>
    </row>
    <row r="1262" spans="1:21" s="239" customFormat="1" ht="14.25" customHeight="1">
      <c r="A1262" s="330"/>
      <c r="B1262" s="234"/>
      <c r="C1262" s="262"/>
      <c r="D1262" s="328"/>
      <c r="E1262" s="41"/>
      <c r="F1262" s="41"/>
      <c r="G1262" s="344"/>
      <c r="H1262" s="344"/>
      <c r="I1262" s="263"/>
      <c r="J1262" s="263"/>
      <c r="K1262" s="411"/>
      <c r="L1262" s="235"/>
      <c r="M1262" s="236"/>
      <c r="N1262" s="237"/>
      <c r="O1262" s="237"/>
      <c r="P1262" s="238"/>
      <c r="U1262" s="240"/>
    </row>
    <row r="1263" spans="1:21" ht="14.25" customHeight="1">
      <c r="A1263" s="331" t="s">
        <v>943</v>
      </c>
      <c r="B1263" s="268">
        <v>7</v>
      </c>
      <c r="C1263" s="42">
        <v>0.37847222222222227</v>
      </c>
      <c r="D1263" s="12" t="s">
        <v>1840</v>
      </c>
      <c r="E1263" s="28" t="s">
        <v>88</v>
      </c>
      <c r="F1263" s="329"/>
      <c r="G1263" s="36">
        <v>680</v>
      </c>
      <c r="H1263" s="36" t="s">
        <v>1325</v>
      </c>
      <c r="I1263" s="36"/>
      <c r="J1263" s="36"/>
      <c r="K1263" s="412">
        <v>0</v>
      </c>
      <c r="L1263" s="2"/>
      <c r="M1263" s="1">
        <v>2</v>
      </c>
      <c r="N1263" s="15">
        <f>A1264</f>
        <v>44965</v>
      </c>
      <c r="O1263" s="15" t="str">
        <f>IF(A1266="","",A1266)</f>
        <v>Uco</v>
      </c>
      <c r="P1263" s="37" t="str">
        <f>A1263</f>
        <v>Wed</v>
      </c>
      <c r="U1263" s="38"/>
    </row>
    <row r="1264" spans="1:21" ht="14.25" customHeight="1">
      <c r="A1264" s="332">
        <v>44965</v>
      </c>
      <c r="B1264" s="268"/>
      <c r="C1264" s="42"/>
      <c r="D1264" s="29" t="s">
        <v>846</v>
      </c>
      <c r="E1264" s="28"/>
      <c r="F1264" s="28"/>
      <c r="G1264" s="36"/>
      <c r="H1264" s="36"/>
      <c r="I1264" s="36"/>
      <c r="J1264" s="36"/>
      <c r="K1264" s="412"/>
      <c r="L1264" s="2"/>
      <c r="M1264" s="1">
        <v>3</v>
      </c>
      <c r="N1264" s="15">
        <f>A1264</f>
        <v>44965</v>
      </c>
      <c r="O1264" s="15" t="str">
        <f>IF(A1266="","",A1266)</f>
        <v>Uco</v>
      </c>
      <c r="P1264" s="37" t="str">
        <f>A1263</f>
        <v>Wed</v>
      </c>
      <c r="U1264" s="38"/>
    </row>
    <row r="1265" spans="1:21" ht="14.25" customHeight="1">
      <c r="A1265" s="333">
        <v>207</v>
      </c>
      <c r="B1265" s="268"/>
      <c r="C1265" s="42">
        <v>0.3576388888888889</v>
      </c>
      <c r="D1265" s="29" t="s">
        <v>1994</v>
      </c>
      <c r="E1265" s="28" t="s">
        <v>62</v>
      </c>
      <c r="F1265" s="473" t="s">
        <v>2365</v>
      </c>
      <c r="G1265" s="36">
        <v>390</v>
      </c>
      <c r="H1265" s="36">
        <v>117</v>
      </c>
      <c r="I1265" s="36"/>
      <c r="J1265" s="36">
        <v>253</v>
      </c>
      <c r="K1265" s="412">
        <v>0</v>
      </c>
      <c r="L1265" s="2"/>
      <c r="M1265" s="1">
        <v>4</v>
      </c>
      <c r="N1265" s="15">
        <f>A1264</f>
        <v>44965</v>
      </c>
      <c r="O1265" s="15" t="str">
        <f>IF(A1266="","",A1266)</f>
        <v>Uco</v>
      </c>
      <c r="P1265" s="37" t="str">
        <f>A1263</f>
        <v>Wed</v>
      </c>
      <c r="U1265" s="38"/>
    </row>
    <row r="1266" spans="1:21" ht="14.25" customHeight="1">
      <c r="A1266" s="334" t="s">
        <v>848</v>
      </c>
      <c r="B1266" s="268"/>
      <c r="C1266" s="43"/>
      <c r="D1266" s="29" t="s">
        <v>2347</v>
      </c>
      <c r="E1266" s="39"/>
      <c r="F1266" s="39"/>
      <c r="G1266" s="36"/>
      <c r="H1266" s="36"/>
      <c r="I1266" s="36"/>
      <c r="J1266" s="36"/>
      <c r="K1266" s="412"/>
      <c r="L1266" s="2"/>
      <c r="M1266" s="1">
        <v>5</v>
      </c>
      <c r="N1266" s="15">
        <f>A1264</f>
        <v>44965</v>
      </c>
      <c r="O1266" s="15" t="str">
        <f>IF(A1266="","",A1266)</f>
        <v>Uco</v>
      </c>
      <c r="P1266" s="37" t="str">
        <f>A1263</f>
        <v>Wed</v>
      </c>
      <c r="U1266" s="38"/>
    </row>
    <row r="1267" spans="1:21" ht="14.25" customHeight="1">
      <c r="A1267" s="335" t="s">
        <v>2351</v>
      </c>
      <c r="B1267" s="268"/>
      <c r="C1267" s="42">
        <v>0.34027777777777773</v>
      </c>
      <c r="D1267" s="29" t="s">
        <v>2223</v>
      </c>
      <c r="E1267" s="28" t="s">
        <v>873</v>
      </c>
      <c r="F1267" s="28" t="s">
        <v>2339</v>
      </c>
      <c r="G1267" s="36">
        <v>720</v>
      </c>
      <c r="H1267" s="36" t="s">
        <v>2182</v>
      </c>
      <c r="I1267" s="36"/>
      <c r="J1267" s="36"/>
      <c r="K1267" s="412">
        <v>0</v>
      </c>
      <c r="L1267" s="2"/>
      <c r="M1267" s="1">
        <v>6</v>
      </c>
      <c r="N1267" s="15">
        <f>A1264</f>
        <v>44965</v>
      </c>
      <c r="O1267" s="15" t="str">
        <f>IF(A1266="","",A1266)</f>
        <v>Uco</v>
      </c>
      <c r="P1267" s="37" t="str">
        <f>A1263</f>
        <v>Wed</v>
      </c>
      <c r="U1267" s="38"/>
    </row>
    <row r="1268" spans="1:21" ht="14.25" customHeight="1">
      <c r="A1268" s="340" t="s">
        <v>2352</v>
      </c>
      <c r="B1268" s="268"/>
      <c r="C1268" s="42"/>
      <c r="D1268" s="29" t="s">
        <v>2226</v>
      </c>
      <c r="E1268" s="28"/>
      <c r="F1268" s="329" t="s">
        <v>2228</v>
      </c>
      <c r="G1268" s="36"/>
      <c r="H1268" s="36"/>
      <c r="I1268" s="36"/>
      <c r="J1268" s="36"/>
      <c r="K1268" s="412"/>
      <c r="L1268" s="2"/>
      <c r="M1268" s="1">
        <v>7</v>
      </c>
      <c r="N1268" s="15">
        <f>A1264</f>
        <v>44965</v>
      </c>
      <c r="O1268" s="15" t="str">
        <f>IF(A1266="","",A1266)</f>
        <v>Uco</v>
      </c>
      <c r="P1268" s="37" t="str">
        <f>A1263</f>
        <v>Wed</v>
      </c>
      <c r="U1268" s="38"/>
    </row>
    <row r="1269" spans="1:21" ht="14.25" customHeight="1">
      <c r="A1269" s="335" t="s">
        <v>2353</v>
      </c>
      <c r="B1269" s="268"/>
      <c r="C1269" s="42">
        <v>0.34722222222222227</v>
      </c>
      <c r="D1269" s="29" t="s">
        <v>2328</v>
      </c>
      <c r="E1269" s="28" t="s">
        <v>2327</v>
      </c>
      <c r="F1269" s="464" t="s">
        <v>2329</v>
      </c>
      <c r="G1269" s="36">
        <v>195</v>
      </c>
      <c r="H1269" s="36"/>
      <c r="I1269" s="36">
        <v>195</v>
      </c>
      <c r="J1269" s="36"/>
      <c r="K1269" s="412">
        <v>0</v>
      </c>
      <c r="L1269" s="2"/>
      <c r="M1269" s="1">
        <v>8</v>
      </c>
      <c r="N1269" s="15">
        <f>A1264</f>
        <v>44965</v>
      </c>
      <c r="O1269" s="15" t="str">
        <f>IF(A1266="","",A1266)</f>
        <v>Uco</v>
      </c>
      <c r="P1269" s="37" t="str">
        <f>A1263</f>
        <v>Wed</v>
      </c>
      <c r="U1269" s="38"/>
    </row>
    <row r="1270" spans="1:21" ht="14.25" customHeight="1">
      <c r="A1270" s="337"/>
      <c r="B1270" s="268"/>
      <c r="C1270" s="42"/>
      <c r="D1270" s="29"/>
      <c r="E1270" s="28"/>
      <c r="F1270" s="472" t="s">
        <v>2361</v>
      </c>
      <c r="G1270" s="36"/>
      <c r="H1270" s="36"/>
      <c r="I1270" s="36"/>
      <c r="J1270" s="36"/>
      <c r="K1270" s="412"/>
      <c r="L1270" s="2"/>
      <c r="M1270" s="1">
        <v>9</v>
      </c>
      <c r="N1270" s="15">
        <f>A1264</f>
        <v>44965</v>
      </c>
      <c r="O1270" s="15" t="str">
        <f>IF(A1266="","",A1266)</f>
        <v>Uco</v>
      </c>
      <c r="P1270" s="37" t="str">
        <f>A1263</f>
        <v>Wed</v>
      </c>
      <c r="U1270" s="38"/>
    </row>
    <row r="1271" spans="1:21" ht="14.25" customHeight="1" thickBot="1">
      <c r="A1271" s="336" t="s">
        <v>1322</v>
      </c>
      <c r="B1271" s="277"/>
      <c r="C1271" s="284" t="s">
        <v>2239</v>
      </c>
      <c r="D1271" s="259"/>
      <c r="E1271" s="260"/>
      <c r="F1271" s="474" t="s">
        <v>2405</v>
      </c>
      <c r="G1271" s="261"/>
      <c r="H1271" s="261"/>
      <c r="I1271" s="261"/>
      <c r="J1271" s="261"/>
      <c r="K1271" s="413"/>
      <c r="L1271" s="3"/>
      <c r="M1271" s="1">
        <v>10</v>
      </c>
      <c r="N1271" s="15">
        <f>A1264</f>
        <v>44965</v>
      </c>
      <c r="O1271" s="15" t="str">
        <f>IF(A1266="","",A1266)</f>
        <v>Uco</v>
      </c>
      <c r="P1271" s="37" t="str">
        <f>A1263</f>
        <v>Wed</v>
      </c>
      <c r="U1271" s="38"/>
    </row>
    <row r="1272" spans="1:21" s="239" customFormat="1" ht="14.25" customHeight="1">
      <c r="A1272" s="330"/>
      <c r="B1272" s="234"/>
      <c r="C1272" s="262"/>
      <c r="D1272" s="232"/>
      <c r="E1272" s="41"/>
      <c r="F1272" s="41"/>
      <c r="G1272" s="344"/>
      <c r="H1272" s="344"/>
      <c r="I1272" s="263"/>
      <c r="J1272" s="263"/>
      <c r="K1272" s="411"/>
      <c r="L1272" s="235"/>
      <c r="M1272" s="236"/>
      <c r="N1272" s="237"/>
      <c r="O1272" s="237"/>
      <c r="P1272" s="238"/>
      <c r="U1272" s="240"/>
    </row>
    <row r="1273" spans="1:21" ht="14.25" customHeight="1">
      <c r="A1273" s="331" t="s">
        <v>944</v>
      </c>
      <c r="B1273" s="268">
        <v>5</v>
      </c>
      <c r="C1273" s="42">
        <v>0.36805555555555558</v>
      </c>
      <c r="D1273" s="12" t="s">
        <v>1603</v>
      </c>
      <c r="E1273" s="28" t="s">
        <v>2337</v>
      </c>
      <c r="F1273" s="468" t="s">
        <v>2348</v>
      </c>
      <c r="G1273" s="36">
        <v>2140</v>
      </c>
      <c r="H1273" s="36" t="s">
        <v>2334</v>
      </c>
      <c r="I1273" s="36"/>
      <c r="J1273" s="36"/>
      <c r="K1273" s="412">
        <v>0</v>
      </c>
      <c r="L1273" s="2"/>
      <c r="M1273" s="1">
        <v>2</v>
      </c>
      <c r="N1273" s="15">
        <f>A1274</f>
        <v>44966</v>
      </c>
      <c r="O1273" s="15" t="str">
        <f>IF(A1276="","",A1276)</f>
        <v>Bubbly</v>
      </c>
      <c r="P1273" s="37" t="str">
        <f>A1273</f>
        <v>Thu</v>
      </c>
      <c r="U1273" s="38"/>
    </row>
    <row r="1274" spans="1:21" ht="14.25" customHeight="1">
      <c r="A1274" s="332">
        <v>44966</v>
      </c>
      <c r="B1274" s="268"/>
      <c r="C1274" s="42"/>
      <c r="D1274" s="29" t="s">
        <v>846</v>
      </c>
      <c r="E1274" s="39"/>
      <c r="F1274" s="28"/>
      <c r="G1274" s="36"/>
      <c r="H1274" s="36"/>
      <c r="I1274" s="36"/>
      <c r="J1274" s="36"/>
      <c r="K1274" s="412"/>
      <c r="L1274" s="2"/>
      <c r="M1274" s="1">
        <v>3</v>
      </c>
      <c r="N1274" s="15">
        <f>A1274</f>
        <v>44966</v>
      </c>
      <c r="O1274" s="15" t="str">
        <f>IF(A1276="","",A1276)</f>
        <v>Bubbly</v>
      </c>
      <c r="P1274" s="37" t="str">
        <f>A1273</f>
        <v>Thu</v>
      </c>
      <c r="U1274" s="38"/>
    </row>
    <row r="1275" spans="1:21" ht="14.25" customHeight="1">
      <c r="A1275" s="333">
        <v>208</v>
      </c>
      <c r="B1275" s="268"/>
      <c r="C1275" s="42"/>
      <c r="D1275" s="29" t="s">
        <v>846</v>
      </c>
      <c r="E1275" s="28"/>
      <c r="F1275" s="28"/>
      <c r="G1275" s="36"/>
      <c r="H1275" s="36"/>
      <c r="I1275" s="36"/>
      <c r="J1275" s="36"/>
      <c r="K1275" s="412"/>
      <c r="L1275" s="2"/>
      <c r="M1275" s="1">
        <v>4</v>
      </c>
      <c r="N1275" s="15">
        <f>A1274</f>
        <v>44966</v>
      </c>
      <c r="O1275" s="15" t="str">
        <f>IF(A1276="","",A1276)</f>
        <v>Bubbly</v>
      </c>
      <c r="P1275" s="37" t="str">
        <f>A1273</f>
        <v>Thu</v>
      </c>
      <c r="U1275" s="38"/>
    </row>
    <row r="1276" spans="1:21" ht="14.25" customHeight="1">
      <c r="A1276" s="334" t="s">
        <v>1251</v>
      </c>
      <c r="B1276" s="268"/>
      <c r="C1276" s="43"/>
      <c r="D1276" s="29" t="s">
        <v>846</v>
      </c>
      <c r="E1276" s="41"/>
      <c r="F1276" s="41"/>
      <c r="G1276" s="342"/>
      <c r="H1276" s="342"/>
      <c r="I1276" s="36"/>
      <c r="J1276" s="36"/>
      <c r="K1276" s="412"/>
      <c r="L1276" s="2"/>
      <c r="M1276" s="1">
        <v>5</v>
      </c>
      <c r="N1276" s="15">
        <f>A1274</f>
        <v>44966</v>
      </c>
      <c r="O1276" s="15" t="str">
        <f>IF(A1276="","",A1276)</f>
        <v>Bubbly</v>
      </c>
      <c r="P1276" s="37" t="str">
        <f>A1273</f>
        <v>Thu</v>
      </c>
      <c r="U1276" s="38"/>
    </row>
    <row r="1277" spans="1:21" ht="14.25" customHeight="1">
      <c r="A1277" s="335" t="s">
        <v>1592</v>
      </c>
      <c r="B1277" s="268"/>
      <c r="C1277" s="42"/>
      <c r="D1277" s="29" t="s">
        <v>846</v>
      </c>
      <c r="E1277" s="28"/>
      <c r="F1277" s="39"/>
      <c r="G1277" s="36"/>
      <c r="H1277" s="36"/>
      <c r="I1277" s="36"/>
      <c r="J1277" s="36"/>
      <c r="K1277" s="412"/>
      <c r="L1277" s="2"/>
      <c r="M1277" s="1">
        <v>6</v>
      </c>
      <c r="N1277" s="15">
        <f>A1274</f>
        <v>44966</v>
      </c>
      <c r="O1277" s="15" t="str">
        <f>IF(A1276="","",A1276)</f>
        <v>Bubbly</v>
      </c>
      <c r="P1277" s="37" t="str">
        <f>A1273</f>
        <v>Thu</v>
      </c>
      <c r="U1277" s="38"/>
    </row>
    <row r="1278" spans="1:21" ht="14.25" customHeight="1">
      <c r="A1278" s="335" t="s">
        <v>1346</v>
      </c>
      <c r="B1278" s="268"/>
      <c r="C1278" s="42"/>
      <c r="D1278" s="40"/>
      <c r="E1278" s="28"/>
      <c r="F1278" s="39"/>
      <c r="G1278" s="36"/>
      <c r="H1278" s="36"/>
      <c r="I1278" s="36"/>
      <c r="J1278" s="36"/>
      <c r="K1278" s="412"/>
      <c r="L1278" s="2"/>
      <c r="M1278" s="1">
        <v>7</v>
      </c>
      <c r="N1278" s="15">
        <f>A1274</f>
        <v>44966</v>
      </c>
      <c r="O1278" s="15" t="str">
        <f>IF(A1276="","",A1276)</f>
        <v>Bubbly</v>
      </c>
      <c r="P1278" s="37" t="str">
        <f>A1273</f>
        <v>Thu</v>
      </c>
      <c r="U1278" s="38"/>
    </row>
    <row r="1279" spans="1:21" ht="14.25" customHeight="1">
      <c r="A1279" s="335" t="s">
        <v>2367</v>
      </c>
      <c r="B1279" s="268"/>
      <c r="C1279" s="42"/>
      <c r="D1279" s="29" t="s">
        <v>1650</v>
      </c>
      <c r="E1279" s="28"/>
      <c r="F1279" s="39"/>
      <c r="G1279" s="36"/>
      <c r="H1279" s="36"/>
      <c r="I1279" s="36"/>
      <c r="J1279" s="36"/>
      <c r="K1279" s="412"/>
      <c r="L1279" s="2"/>
      <c r="M1279" s="1">
        <v>8</v>
      </c>
      <c r="N1279" s="15">
        <f>A1274</f>
        <v>44966</v>
      </c>
      <c r="O1279" s="15" t="str">
        <f>IF(A1276="","",A1276)</f>
        <v>Bubbly</v>
      </c>
      <c r="P1279" s="37" t="str">
        <f>A1273</f>
        <v>Thu</v>
      </c>
      <c r="U1279" s="38"/>
    </row>
    <row r="1280" spans="1:21" ht="14.25" customHeight="1">
      <c r="A1280" s="337"/>
      <c r="B1280" s="268"/>
      <c r="C1280" s="42"/>
      <c r="D1280" s="29"/>
      <c r="E1280" s="28"/>
      <c r="F1280" s="39"/>
      <c r="G1280" s="36"/>
      <c r="H1280" s="36"/>
      <c r="I1280" s="36"/>
      <c r="J1280" s="36"/>
      <c r="K1280" s="412"/>
      <c r="L1280" s="2"/>
      <c r="M1280" s="1">
        <v>9</v>
      </c>
      <c r="N1280" s="15">
        <f>A1274</f>
        <v>44966</v>
      </c>
      <c r="O1280" s="15" t="str">
        <f>IF(A1276="","",A1276)</f>
        <v>Bubbly</v>
      </c>
      <c r="P1280" s="37" t="str">
        <f>A1273</f>
        <v>Thu</v>
      </c>
      <c r="U1280" s="38"/>
    </row>
    <row r="1281" spans="1:21" ht="14.25" customHeight="1" thickBot="1">
      <c r="A1281" s="336" t="s">
        <v>1876</v>
      </c>
      <c r="B1281" s="277"/>
      <c r="C1281" s="284" t="s">
        <v>2356</v>
      </c>
      <c r="D1281" s="259"/>
      <c r="E1281" s="260"/>
      <c r="F1281" s="46"/>
      <c r="G1281" s="261"/>
      <c r="H1281" s="261"/>
      <c r="I1281" s="261"/>
      <c r="J1281" s="261"/>
      <c r="K1281" s="413"/>
      <c r="L1281" s="3"/>
      <c r="M1281" s="1">
        <v>10</v>
      </c>
      <c r="N1281" s="15">
        <f>A1274</f>
        <v>44966</v>
      </c>
      <c r="O1281" s="15" t="str">
        <f>IF(A1276="","",A1276)</f>
        <v>Bubbly</v>
      </c>
      <c r="P1281" s="37" t="str">
        <f>A1273</f>
        <v>Thu</v>
      </c>
      <c r="U1281" s="38"/>
    </row>
    <row r="1282" spans="1:21" s="239" customFormat="1" ht="14.25" customHeight="1">
      <c r="A1282" s="330"/>
      <c r="B1282" s="234"/>
      <c r="C1282" s="262"/>
      <c r="D1282" s="232"/>
      <c r="E1282" s="41"/>
      <c r="F1282" s="41"/>
      <c r="G1282" s="344"/>
      <c r="H1282" s="344"/>
      <c r="I1282" s="263"/>
      <c r="J1282" s="263"/>
      <c r="K1282" s="411"/>
      <c r="L1282" s="235"/>
      <c r="M1282" s="236"/>
      <c r="N1282" s="237"/>
      <c r="O1282" s="237"/>
      <c r="P1282" s="238"/>
      <c r="U1282" s="240"/>
    </row>
    <row r="1283" spans="1:21" ht="14.25" customHeight="1">
      <c r="A1283" s="331" t="s">
        <v>944</v>
      </c>
      <c r="B1283" s="268">
        <v>2</v>
      </c>
      <c r="C1283" s="42">
        <v>0.39583333333333331</v>
      </c>
      <c r="D1283" s="12" t="s">
        <v>2051</v>
      </c>
      <c r="E1283" s="28" t="s">
        <v>303</v>
      </c>
      <c r="F1283" s="41"/>
      <c r="G1283" s="36">
        <v>590</v>
      </c>
      <c r="H1283" s="36" t="s">
        <v>2364</v>
      </c>
      <c r="I1283" s="36"/>
      <c r="J1283" s="36"/>
      <c r="K1283" s="412">
        <v>0</v>
      </c>
      <c r="L1283" s="2"/>
      <c r="M1283" s="1">
        <v>2</v>
      </c>
      <c r="N1283" s="15">
        <f>A1284</f>
        <v>44966</v>
      </c>
      <c r="O1283" s="15" t="str">
        <f>IF(A1286="","",A1286)</f>
        <v>Deluxe</v>
      </c>
      <c r="P1283" s="37" t="str">
        <f>A1283</f>
        <v>Thu</v>
      </c>
      <c r="U1283" s="38"/>
    </row>
    <row r="1284" spans="1:21" ht="14.25" customHeight="1">
      <c r="A1284" s="332">
        <v>44966</v>
      </c>
      <c r="B1284" s="268"/>
      <c r="C1284" s="42"/>
      <c r="D1284" s="29" t="s">
        <v>2370</v>
      </c>
      <c r="E1284" s="39"/>
      <c r="F1284" s="28" t="s">
        <v>2371</v>
      </c>
      <c r="G1284" s="36"/>
      <c r="H1284" s="36"/>
      <c r="I1284" s="36"/>
      <c r="J1284" s="36"/>
      <c r="K1284" s="412"/>
      <c r="L1284" s="2"/>
      <c r="M1284" s="1">
        <v>3</v>
      </c>
      <c r="N1284" s="15">
        <f>A1284</f>
        <v>44966</v>
      </c>
      <c r="O1284" s="15" t="str">
        <f>IF(A1286="","",A1286)</f>
        <v>Deluxe</v>
      </c>
      <c r="P1284" s="37" t="str">
        <f>A1283</f>
        <v>Thu</v>
      </c>
      <c r="U1284" s="38"/>
    </row>
    <row r="1285" spans="1:21" ht="14.25" customHeight="1">
      <c r="A1285" s="333">
        <v>209</v>
      </c>
      <c r="B1285" s="268"/>
      <c r="C1285" s="42"/>
      <c r="D1285" s="29"/>
      <c r="E1285" s="28"/>
      <c r="F1285" s="28"/>
      <c r="G1285" s="36"/>
      <c r="H1285" s="36"/>
      <c r="I1285" s="36"/>
      <c r="J1285" s="36"/>
      <c r="K1285" s="412"/>
      <c r="L1285" s="2"/>
      <c r="M1285" s="1">
        <v>4</v>
      </c>
      <c r="N1285" s="15">
        <f>A1284</f>
        <v>44966</v>
      </c>
      <c r="O1285" s="15" t="str">
        <f>IF(A1286="","",A1286)</f>
        <v>Deluxe</v>
      </c>
      <c r="P1285" s="37" t="str">
        <f>A1283</f>
        <v>Thu</v>
      </c>
      <c r="U1285" s="38"/>
    </row>
    <row r="1286" spans="1:21" ht="14.25" customHeight="1">
      <c r="A1286" s="334" t="s">
        <v>847</v>
      </c>
      <c r="B1286" s="268"/>
      <c r="C1286" s="43"/>
      <c r="D1286" s="29"/>
      <c r="E1286" s="39"/>
      <c r="F1286" s="39"/>
      <c r="G1286" s="342"/>
      <c r="H1286" s="342"/>
      <c r="I1286" s="36"/>
      <c r="J1286" s="36"/>
      <c r="K1286" s="412"/>
      <c r="L1286" s="2"/>
      <c r="M1286" s="1">
        <v>5</v>
      </c>
      <c r="N1286" s="15">
        <f>A1284</f>
        <v>44966</v>
      </c>
      <c r="O1286" s="15" t="str">
        <f>IF(A1286="","",A1286)</f>
        <v>Deluxe</v>
      </c>
      <c r="P1286" s="37" t="str">
        <f>A1283</f>
        <v>Thu</v>
      </c>
      <c r="U1286" s="38"/>
    </row>
    <row r="1287" spans="1:21" ht="14.25" customHeight="1">
      <c r="A1287" s="335" t="s">
        <v>2073</v>
      </c>
      <c r="B1287" s="268"/>
      <c r="C1287" s="42"/>
      <c r="D1287" s="29"/>
      <c r="E1287" s="28"/>
      <c r="F1287" s="39"/>
      <c r="G1287" s="36"/>
      <c r="H1287" s="36"/>
      <c r="I1287" s="36"/>
      <c r="J1287" s="36"/>
      <c r="K1287" s="412"/>
      <c r="L1287" s="2"/>
      <c r="M1287" s="1">
        <v>6</v>
      </c>
      <c r="N1287" s="15">
        <f>A1284</f>
        <v>44966</v>
      </c>
      <c r="O1287" s="15" t="str">
        <f>IF(A1286="","",A1286)</f>
        <v>Deluxe</v>
      </c>
      <c r="P1287" s="37" t="str">
        <f>A1283</f>
        <v>Thu</v>
      </c>
      <c r="U1287" s="38"/>
    </row>
    <row r="1288" spans="1:21" ht="14.25" customHeight="1">
      <c r="A1288" s="340" t="s">
        <v>2368</v>
      </c>
      <c r="B1288" s="268"/>
      <c r="C1288" s="42"/>
      <c r="D1288" s="29" t="s">
        <v>2050</v>
      </c>
      <c r="E1288" s="28"/>
      <c r="F1288" s="39"/>
      <c r="G1288" s="36"/>
      <c r="H1288" s="36"/>
      <c r="I1288" s="36"/>
      <c r="J1288" s="36"/>
      <c r="K1288" s="412"/>
      <c r="L1288" s="2"/>
      <c r="M1288" s="1">
        <v>7</v>
      </c>
      <c r="N1288" s="15">
        <f>A1284</f>
        <v>44966</v>
      </c>
      <c r="O1288" s="15" t="str">
        <f>IF(A1286="","",A1286)</f>
        <v>Deluxe</v>
      </c>
      <c r="P1288" s="37" t="str">
        <f>A1283</f>
        <v>Thu</v>
      </c>
      <c r="U1288" s="38"/>
    </row>
    <row r="1289" spans="1:21" ht="14.25" customHeight="1">
      <c r="A1289" s="335" t="s">
        <v>2369</v>
      </c>
      <c r="B1289" s="268"/>
      <c r="C1289" s="42"/>
      <c r="D1289" s="29"/>
      <c r="E1289" s="28"/>
      <c r="F1289" s="39"/>
      <c r="G1289" s="36"/>
      <c r="H1289" s="36"/>
      <c r="I1289" s="36"/>
      <c r="J1289" s="36"/>
      <c r="K1289" s="412"/>
      <c r="L1289" s="2"/>
      <c r="M1289" s="1">
        <v>8</v>
      </c>
      <c r="N1289" s="15">
        <f>A1284</f>
        <v>44966</v>
      </c>
      <c r="O1289" s="15" t="str">
        <f>IF(A1286="","",A1286)</f>
        <v>Deluxe</v>
      </c>
      <c r="P1289" s="37" t="str">
        <f>A1283</f>
        <v>Thu</v>
      </c>
      <c r="U1289" s="38"/>
    </row>
    <row r="1290" spans="1:21" ht="14.25" customHeight="1">
      <c r="A1290" s="337"/>
      <c r="B1290" s="268"/>
      <c r="C1290" s="42"/>
      <c r="D1290" s="29"/>
      <c r="E1290" s="28"/>
      <c r="F1290" s="39"/>
      <c r="G1290" s="36"/>
      <c r="H1290" s="36"/>
      <c r="I1290" s="36"/>
      <c r="J1290" s="36"/>
      <c r="K1290" s="412"/>
      <c r="L1290" s="2"/>
      <c r="M1290" s="1">
        <v>9</v>
      </c>
      <c r="N1290" s="15">
        <f>A1284</f>
        <v>44966</v>
      </c>
      <c r="O1290" s="15" t="str">
        <f>IF(A1286="","",A1286)</f>
        <v>Deluxe</v>
      </c>
      <c r="P1290" s="37" t="str">
        <f>A1283</f>
        <v>Thu</v>
      </c>
      <c r="U1290" s="38"/>
    </row>
    <row r="1291" spans="1:21" ht="14.25" customHeight="1" thickBot="1">
      <c r="A1291" s="336" t="s">
        <v>2206</v>
      </c>
      <c r="B1291" s="277"/>
      <c r="C1291" s="284" t="s">
        <v>2356</v>
      </c>
      <c r="D1291" s="259"/>
      <c r="E1291" s="260"/>
      <c r="F1291" s="46"/>
      <c r="G1291" s="261"/>
      <c r="H1291" s="261"/>
      <c r="I1291" s="261"/>
      <c r="J1291" s="261"/>
      <c r="K1291" s="413"/>
      <c r="L1291" s="3"/>
      <c r="M1291" s="1">
        <v>10</v>
      </c>
      <c r="N1291" s="15">
        <f>A1284</f>
        <v>44966</v>
      </c>
      <c r="O1291" s="15" t="str">
        <f>IF(A1286="","",A1286)</f>
        <v>Deluxe</v>
      </c>
      <c r="P1291" s="37" t="str">
        <f>A1283</f>
        <v>Thu</v>
      </c>
      <c r="U1291" s="38"/>
    </row>
    <row r="1292" spans="1:21" s="239" customFormat="1" ht="14.25" customHeight="1">
      <c r="A1292" s="330"/>
      <c r="B1292" s="234"/>
      <c r="C1292" s="262"/>
      <c r="D1292" s="232"/>
      <c r="E1292" s="41"/>
      <c r="F1292" s="41"/>
      <c r="G1292" s="263"/>
      <c r="H1292" s="263"/>
      <c r="I1292" s="263"/>
      <c r="J1292" s="263"/>
      <c r="K1292" s="411"/>
      <c r="L1292" s="235"/>
      <c r="M1292" s="236"/>
      <c r="N1292" s="237"/>
      <c r="O1292" s="237"/>
      <c r="P1292" s="238"/>
      <c r="U1292" s="240"/>
    </row>
    <row r="1293" spans="1:21" ht="14.25" customHeight="1">
      <c r="A1293" s="331" t="s">
        <v>945</v>
      </c>
      <c r="B1293" s="268">
        <v>7</v>
      </c>
      <c r="C1293" s="42">
        <v>0.36458333333333331</v>
      </c>
      <c r="D1293" s="12" t="s">
        <v>2210</v>
      </c>
      <c r="E1293" s="28" t="s">
        <v>2211</v>
      </c>
      <c r="F1293" s="329" t="s">
        <v>2220</v>
      </c>
      <c r="G1293" s="36">
        <v>780</v>
      </c>
      <c r="H1293" s="36"/>
      <c r="I1293" s="36" t="s">
        <v>2288</v>
      </c>
      <c r="J1293" s="36"/>
      <c r="K1293" s="412">
        <v>0</v>
      </c>
      <c r="L1293" s="2"/>
      <c r="M1293" s="1">
        <v>2</v>
      </c>
      <c r="N1293" s="15">
        <f>A1294</f>
        <v>44967</v>
      </c>
      <c r="O1293" s="15" t="str">
        <f>IF(A1296="","",A1296)</f>
        <v>Uco</v>
      </c>
      <c r="P1293" s="37" t="str">
        <f>A1293</f>
        <v>Fri</v>
      </c>
      <c r="U1293" s="38"/>
    </row>
    <row r="1294" spans="1:21" ht="14.25" customHeight="1">
      <c r="A1294" s="332">
        <v>44967</v>
      </c>
      <c r="B1294" s="268"/>
      <c r="C1294" s="42"/>
      <c r="D1294" s="29" t="s">
        <v>2396</v>
      </c>
      <c r="E1294" s="39"/>
      <c r="F1294" s="28" t="s">
        <v>1113</v>
      </c>
      <c r="G1294" s="342"/>
      <c r="H1294" s="342"/>
      <c r="I1294" s="36"/>
      <c r="J1294" s="36"/>
      <c r="K1294" s="412"/>
      <c r="L1294" s="2"/>
      <c r="M1294" s="1">
        <v>3</v>
      </c>
      <c r="N1294" s="15">
        <f>A1294</f>
        <v>44967</v>
      </c>
      <c r="O1294" s="15" t="str">
        <f>IF(A1296="","",A1296)</f>
        <v>Uco</v>
      </c>
      <c r="P1294" s="37" t="str">
        <f>A1293</f>
        <v>Fri</v>
      </c>
      <c r="U1294" s="38"/>
    </row>
    <row r="1295" spans="1:21" ht="14.25" customHeight="1">
      <c r="A1295" s="333">
        <v>210</v>
      </c>
      <c r="B1295" s="268"/>
      <c r="C1295" s="42"/>
      <c r="D1295" s="29" t="s">
        <v>846</v>
      </c>
      <c r="E1295" s="39"/>
      <c r="F1295" s="345" t="s">
        <v>2394</v>
      </c>
      <c r="G1295" s="342"/>
      <c r="H1295" s="342"/>
      <c r="I1295" s="36"/>
      <c r="J1295" s="36"/>
      <c r="K1295" s="412"/>
      <c r="L1295" s="2"/>
      <c r="M1295" s="1">
        <v>4</v>
      </c>
      <c r="N1295" s="15">
        <f>A1294</f>
        <v>44967</v>
      </c>
      <c r="O1295" s="15" t="str">
        <f>IF(A1296="","",A1296)</f>
        <v>Uco</v>
      </c>
      <c r="P1295" s="37" t="str">
        <f>A1293</f>
        <v>Fri</v>
      </c>
      <c r="U1295" s="38"/>
    </row>
    <row r="1296" spans="1:21" ht="14.25" customHeight="1">
      <c r="A1296" s="334" t="s">
        <v>848</v>
      </c>
      <c r="B1296" s="268"/>
      <c r="C1296" s="43"/>
      <c r="D1296" s="29" t="s">
        <v>846</v>
      </c>
      <c r="E1296" s="39"/>
      <c r="F1296" s="360" t="s">
        <v>1625</v>
      </c>
      <c r="G1296" s="342"/>
      <c r="H1296" s="342"/>
      <c r="I1296" s="36"/>
      <c r="J1296" s="36"/>
      <c r="K1296" s="412"/>
      <c r="L1296" s="2"/>
      <c r="M1296" s="1">
        <v>5</v>
      </c>
      <c r="N1296" s="15">
        <f>A1294</f>
        <v>44967</v>
      </c>
      <c r="O1296" s="15" t="str">
        <f>IF(A1296="","",A1296)</f>
        <v>Uco</v>
      </c>
      <c r="P1296" s="37" t="str">
        <f>A1293</f>
        <v>Fri</v>
      </c>
      <c r="U1296" s="38"/>
    </row>
    <row r="1297" spans="1:21" ht="14.25" customHeight="1">
      <c r="A1297" s="335" t="s">
        <v>2388</v>
      </c>
      <c r="B1297" s="268"/>
      <c r="C1297" s="42">
        <v>0.34722222222222227</v>
      </c>
      <c r="D1297" s="12" t="s">
        <v>2354</v>
      </c>
      <c r="E1297" s="28" t="s">
        <v>2376</v>
      </c>
      <c r="F1297" s="329" t="s">
        <v>1257</v>
      </c>
      <c r="G1297" s="36">
        <v>390</v>
      </c>
      <c r="H1297" s="36"/>
      <c r="I1297" s="36">
        <v>390</v>
      </c>
      <c r="J1297" s="36"/>
      <c r="K1297" s="412">
        <v>0</v>
      </c>
      <c r="L1297" s="2"/>
      <c r="M1297" s="1">
        <v>6</v>
      </c>
      <c r="N1297" s="15">
        <f>A1294</f>
        <v>44967</v>
      </c>
      <c r="O1297" s="15" t="str">
        <f>IF(A1296="","",A1296)</f>
        <v>Uco</v>
      </c>
      <c r="P1297" s="37" t="str">
        <f>A1293</f>
        <v>Fri</v>
      </c>
      <c r="U1297" s="38"/>
    </row>
    <row r="1298" spans="1:21" ht="14.25" customHeight="1">
      <c r="A1298" s="335" t="s">
        <v>998</v>
      </c>
      <c r="B1298" s="268"/>
      <c r="C1298" s="42"/>
      <c r="D1298" s="29" t="s">
        <v>846</v>
      </c>
      <c r="E1298" s="39"/>
      <c r="F1298" s="39"/>
      <c r="G1298" s="342"/>
      <c r="H1298" s="342"/>
      <c r="I1298" s="342"/>
      <c r="J1298" s="36"/>
      <c r="K1298" s="412"/>
      <c r="L1298" s="2"/>
      <c r="M1298" s="1">
        <v>7</v>
      </c>
      <c r="N1298" s="15">
        <f>A1294</f>
        <v>44967</v>
      </c>
      <c r="O1298" s="15" t="str">
        <f>IF(A1296="","",A1296)</f>
        <v>Uco</v>
      </c>
      <c r="P1298" s="37" t="str">
        <f>A1293</f>
        <v>Fri</v>
      </c>
      <c r="U1298" s="38"/>
    </row>
    <row r="1299" spans="1:21" ht="14.25" customHeight="1">
      <c r="A1299" s="335" t="s">
        <v>2389</v>
      </c>
      <c r="B1299" s="268"/>
      <c r="C1299" s="42">
        <v>0.35069444444444442</v>
      </c>
      <c r="D1299" s="29" t="s">
        <v>2311</v>
      </c>
      <c r="E1299" s="28" t="s">
        <v>2332</v>
      </c>
      <c r="F1299" s="329"/>
      <c r="G1299" s="36">
        <v>175</v>
      </c>
      <c r="H1299" s="36"/>
      <c r="I1299" s="36">
        <v>175</v>
      </c>
      <c r="J1299" s="342"/>
      <c r="K1299" s="412">
        <v>0</v>
      </c>
      <c r="L1299" s="2"/>
      <c r="M1299" s="1">
        <v>8</v>
      </c>
      <c r="N1299" s="15">
        <f>A1294</f>
        <v>44967</v>
      </c>
      <c r="O1299" s="15" t="str">
        <f>IF(A1296="","",A1296)</f>
        <v>Uco</v>
      </c>
      <c r="P1299" s="37" t="str">
        <f>A1293</f>
        <v>Fri</v>
      </c>
      <c r="U1299" s="38"/>
    </row>
    <row r="1300" spans="1:21" ht="14.25" customHeight="1">
      <c r="A1300" s="337"/>
      <c r="B1300" s="268"/>
      <c r="C1300" s="42"/>
      <c r="D1300" s="29"/>
      <c r="E1300" s="28"/>
      <c r="F1300" s="39"/>
      <c r="G1300" s="36"/>
      <c r="H1300" s="36"/>
      <c r="I1300" s="36"/>
      <c r="J1300" s="36"/>
      <c r="K1300" s="412"/>
      <c r="L1300" s="2"/>
      <c r="M1300" s="1">
        <v>9</v>
      </c>
      <c r="N1300" s="15">
        <f>A1294</f>
        <v>44967</v>
      </c>
      <c r="O1300" s="15" t="str">
        <f>IF(A1296="","",A1296)</f>
        <v>Uco</v>
      </c>
      <c r="P1300" s="37" t="str">
        <f>A1293</f>
        <v>Fri</v>
      </c>
      <c r="U1300" s="38"/>
    </row>
    <row r="1301" spans="1:21" ht="14.25" customHeight="1" thickBot="1">
      <c r="A1301" s="336" t="s">
        <v>2377</v>
      </c>
      <c r="B1301" s="277"/>
      <c r="C1301" s="284" t="s">
        <v>1774</v>
      </c>
      <c r="D1301" s="259"/>
      <c r="E1301" s="260"/>
      <c r="F1301" s="46"/>
      <c r="G1301" s="261"/>
      <c r="H1301" s="261"/>
      <c r="I1301" s="261"/>
      <c r="J1301" s="261"/>
      <c r="K1301" s="413"/>
      <c r="L1301" s="3"/>
      <c r="M1301" s="1">
        <v>10</v>
      </c>
      <c r="N1301" s="15">
        <f>A1294</f>
        <v>44967</v>
      </c>
      <c r="O1301" s="15" t="str">
        <f>IF(A1296="","",A1296)</f>
        <v>Uco</v>
      </c>
      <c r="P1301" s="37" t="str">
        <f>A1293</f>
        <v>Fri</v>
      </c>
      <c r="U1301" s="38"/>
    </row>
    <row r="1302" spans="1:21" s="239" customFormat="1" ht="14.25" customHeight="1">
      <c r="A1302" s="330"/>
      <c r="B1302" s="234"/>
      <c r="C1302" s="262"/>
      <c r="D1302" s="232"/>
      <c r="E1302" s="41"/>
      <c r="F1302" s="41"/>
      <c r="G1302" s="263"/>
      <c r="H1302" s="263"/>
      <c r="I1302" s="263"/>
      <c r="J1302" s="263"/>
      <c r="K1302" s="411"/>
      <c r="L1302" s="235"/>
      <c r="M1302" s="236"/>
      <c r="N1302" s="237"/>
      <c r="O1302" s="237"/>
      <c r="P1302" s="238"/>
      <c r="U1302" s="240"/>
    </row>
    <row r="1303" spans="1:21" ht="14.25" customHeight="1">
      <c r="A1303" s="331" t="s">
        <v>946</v>
      </c>
      <c r="B1303" s="268">
        <v>2</v>
      </c>
      <c r="C1303" s="42">
        <v>0.375</v>
      </c>
      <c r="D1303" s="12" t="s">
        <v>1682</v>
      </c>
      <c r="E1303" s="28" t="s">
        <v>2321</v>
      </c>
      <c r="F1303" s="329" t="s">
        <v>1669</v>
      </c>
      <c r="G1303" s="36">
        <v>350</v>
      </c>
      <c r="H1303" s="36">
        <v>105</v>
      </c>
      <c r="I1303" s="36"/>
      <c r="J1303" s="36" t="s">
        <v>2393</v>
      </c>
      <c r="K1303" s="412">
        <v>0</v>
      </c>
      <c r="L1303" s="2"/>
      <c r="M1303" s="1">
        <v>2</v>
      </c>
      <c r="N1303" s="15">
        <f>A1304</f>
        <v>44968</v>
      </c>
      <c r="O1303" s="15" t="str">
        <f>IF(A1306="","",A1306)</f>
        <v>Luján</v>
      </c>
      <c r="P1303" s="37" t="str">
        <f>A1303</f>
        <v>Sat</v>
      </c>
      <c r="U1303" s="38"/>
    </row>
    <row r="1304" spans="1:21" ht="14.25" customHeight="1">
      <c r="A1304" s="332">
        <v>44968</v>
      </c>
      <c r="B1304" s="268"/>
      <c r="C1304" s="42"/>
      <c r="D1304" s="29" t="s">
        <v>1683</v>
      </c>
      <c r="E1304" s="39"/>
      <c r="F1304" s="41"/>
      <c r="G1304" s="342"/>
      <c r="H1304" s="342"/>
      <c r="I1304" s="36"/>
      <c r="J1304" s="36"/>
      <c r="K1304" s="412"/>
      <c r="L1304" s="2"/>
      <c r="M1304" s="1">
        <v>3</v>
      </c>
      <c r="N1304" s="15">
        <f>A1304</f>
        <v>44968</v>
      </c>
      <c r="O1304" s="15" t="str">
        <f>IF(A1306="","",A1306)</f>
        <v>Luján</v>
      </c>
      <c r="P1304" s="37" t="str">
        <f>A1303</f>
        <v>Sat</v>
      </c>
      <c r="U1304" s="38"/>
    </row>
    <row r="1305" spans="1:21" ht="14.25" customHeight="1">
      <c r="A1305" s="333">
        <v>211</v>
      </c>
      <c r="B1305" s="268"/>
      <c r="C1305" s="42"/>
      <c r="D1305" s="40"/>
      <c r="E1305" s="39"/>
      <c r="F1305" s="41"/>
      <c r="G1305" s="342"/>
      <c r="H1305" s="342"/>
      <c r="I1305" s="36"/>
      <c r="J1305" s="36"/>
      <c r="K1305" s="412"/>
      <c r="L1305" s="2"/>
      <c r="M1305" s="1">
        <v>4</v>
      </c>
      <c r="N1305" s="15">
        <f>A1304</f>
        <v>44968</v>
      </c>
      <c r="O1305" s="15" t="str">
        <f>IF(A1306="","",A1306)</f>
        <v>Luján</v>
      </c>
      <c r="P1305" s="37" t="str">
        <f>A1303</f>
        <v>Sat</v>
      </c>
      <c r="U1305" s="38"/>
    </row>
    <row r="1306" spans="1:21" ht="14.25" customHeight="1">
      <c r="A1306" s="334" t="s">
        <v>64</v>
      </c>
      <c r="B1306" s="268"/>
      <c r="C1306" s="43"/>
      <c r="D1306" s="40"/>
      <c r="E1306" s="39"/>
      <c r="F1306" s="39"/>
      <c r="G1306" s="342"/>
      <c r="H1306" s="342"/>
      <c r="I1306" s="36"/>
      <c r="J1306" s="36"/>
      <c r="K1306" s="412"/>
      <c r="L1306" s="2"/>
      <c r="M1306" s="1">
        <v>5</v>
      </c>
      <c r="N1306" s="15">
        <f>A1304</f>
        <v>44968</v>
      </c>
      <c r="O1306" s="15" t="str">
        <f>IF(A1306="","",A1306)</f>
        <v>Luján</v>
      </c>
      <c r="P1306" s="37" t="str">
        <f>A1303</f>
        <v>Sat</v>
      </c>
      <c r="U1306" s="38"/>
    </row>
    <row r="1307" spans="1:21" ht="14.25" customHeight="1">
      <c r="A1307" s="335" t="s">
        <v>1302</v>
      </c>
      <c r="B1307" s="268"/>
      <c r="C1307" s="42"/>
      <c r="D1307" s="29"/>
      <c r="E1307" s="28"/>
      <c r="F1307" s="39"/>
      <c r="G1307" s="36"/>
      <c r="H1307" s="36"/>
      <c r="I1307" s="36"/>
      <c r="J1307" s="36"/>
      <c r="K1307" s="412"/>
      <c r="L1307" s="2"/>
      <c r="M1307" s="1">
        <v>6</v>
      </c>
      <c r="N1307" s="15">
        <f>A1304</f>
        <v>44968</v>
      </c>
      <c r="O1307" s="15" t="str">
        <f>IF(A1306="","",A1306)</f>
        <v>Luján</v>
      </c>
      <c r="P1307" s="37" t="str">
        <f>A1303</f>
        <v>Sat</v>
      </c>
      <c r="U1307" s="38"/>
    </row>
    <row r="1308" spans="1:21" ht="14.25" customHeight="1">
      <c r="A1308" s="335" t="s">
        <v>1005</v>
      </c>
      <c r="B1308" s="268"/>
      <c r="C1308" s="42"/>
      <c r="D1308" s="29"/>
      <c r="E1308" s="28"/>
      <c r="F1308" s="39"/>
      <c r="G1308" s="36"/>
      <c r="H1308" s="36"/>
      <c r="I1308" s="36"/>
      <c r="J1308" s="36"/>
      <c r="K1308" s="412"/>
      <c r="L1308" s="2"/>
      <c r="M1308" s="1">
        <v>7</v>
      </c>
      <c r="N1308" s="15">
        <f>A1304</f>
        <v>44968</v>
      </c>
      <c r="O1308" s="15" t="str">
        <f>IF(A1306="","",A1306)</f>
        <v>Luján</v>
      </c>
      <c r="P1308" s="37" t="str">
        <f>A1303</f>
        <v>Sat</v>
      </c>
      <c r="U1308" s="38"/>
    </row>
    <row r="1309" spans="1:21" ht="14.25" customHeight="1">
      <c r="A1309" s="335" t="s">
        <v>1028</v>
      </c>
      <c r="B1309" s="268"/>
      <c r="C1309" s="42"/>
      <c r="D1309" s="29"/>
      <c r="E1309" s="28"/>
      <c r="F1309" s="39"/>
      <c r="G1309" s="36"/>
      <c r="H1309" s="36"/>
      <c r="I1309" s="36"/>
      <c r="J1309" s="36"/>
      <c r="K1309" s="412"/>
      <c r="L1309" s="2"/>
      <c r="M1309" s="1">
        <v>8</v>
      </c>
      <c r="N1309" s="15">
        <f>A1304</f>
        <v>44968</v>
      </c>
      <c r="O1309" s="15" t="str">
        <f>IF(A1306="","",A1306)</f>
        <v>Luján</v>
      </c>
      <c r="P1309" s="37" t="str">
        <f>A1303</f>
        <v>Sat</v>
      </c>
      <c r="U1309" s="38"/>
    </row>
    <row r="1310" spans="1:21" ht="14.25" customHeight="1">
      <c r="A1310" s="335" t="s">
        <v>1029</v>
      </c>
      <c r="B1310" s="268"/>
      <c r="C1310" s="42"/>
      <c r="D1310" s="29"/>
      <c r="E1310" s="28"/>
      <c r="F1310" s="39"/>
      <c r="G1310" s="36"/>
      <c r="H1310" s="36"/>
      <c r="I1310" s="36"/>
      <c r="J1310" s="36"/>
      <c r="K1310" s="412"/>
      <c r="L1310" s="2"/>
      <c r="M1310" s="1">
        <v>9</v>
      </c>
      <c r="N1310" s="15">
        <f>A1304</f>
        <v>44968</v>
      </c>
      <c r="O1310" s="15" t="str">
        <f>IF(A1306="","",A1306)</f>
        <v>Luján</v>
      </c>
      <c r="P1310" s="37" t="str">
        <f>A1303</f>
        <v>Sat</v>
      </c>
      <c r="U1310" s="38"/>
    </row>
    <row r="1311" spans="1:21" ht="14.25" customHeight="1" thickBot="1">
      <c r="A1311" s="336" t="s">
        <v>2395</v>
      </c>
      <c r="B1311" s="277"/>
      <c r="C1311" s="284" t="s">
        <v>2125</v>
      </c>
      <c r="D1311" s="259"/>
      <c r="E1311" s="260"/>
      <c r="F1311" s="46"/>
      <c r="G1311" s="261"/>
      <c r="H1311" s="261"/>
      <c r="I1311" s="261"/>
      <c r="J1311" s="261"/>
      <c r="K1311" s="413"/>
      <c r="L1311" s="3"/>
      <c r="M1311" s="1">
        <v>10</v>
      </c>
      <c r="N1311" s="15">
        <f>A1304</f>
        <v>44968</v>
      </c>
      <c r="O1311" s="15" t="str">
        <f>IF(A1306="","",A1306)</f>
        <v>Luján</v>
      </c>
      <c r="P1311" s="37" t="str">
        <f>A1303</f>
        <v>Sat</v>
      </c>
      <c r="U1311" s="38"/>
    </row>
    <row r="1312" spans="1:21" s="239" customFormat="1" ht="14.25" customHeight="1">
      <c r="A1312" s="330"/>
      <c r="B1312" s="234"/>
      <c r="C1312" s="262"/>
      <c r="D1312" s="232"/>
      <c r="E1312" s="41"/>
      <c r="F1312" s="41"/>
      <c r="G1312" s="263"/>
      <c r="H1312" s="263"/>
      <c r="I1312" s="263"/>
      <c r="J1312" s="263"/>
      <c r="K1312" s="411"/>
      <c r="L1312" s="235"/>
      <c r="M1312" s="236"/>
      <c r="N1312" s="237"/>
      <c r="O1312" s="237"/>
      <c r="P1312" s="238"/>
      <c r="U1312" s="240"/>
    </row>
    <row r="1313" spans="1:21" ht="14.25" customHeight="1">
      <c r="A1313" s="331" t="s">
        <v>941</v>
      </c>
      <c r="B1313" s="268">
        <v>2</v>
      </c>
      <c r="C1313" s="42">
        <v>0.36805555555555558</v>
      </c>
      <c r="D1313" s="12" t="s">
        <v>1111</v>
      </c>
      <c r="E1313" s="28" t="s">
        <v>2398</v>
      </c>
      <c r="F1313" s="28" t="s">
        <v>1113</v>
      </c>
      <c r="G1313" s="36">
        <v>680</v>
      </c>
      <c r="H1313" s="36"/>
      <c r="I1313" s="36">
        <v>204</v>
      </c>
      <c r="J1313" s="36">
        <v>456</v>
      </c>
      <c r="K1313" s="412">
        <v>0</v>
      </c>
      <c r="L1313" s="2"/>
      <c r="M1313" s="1">
        <v>2</v>
      </c>
      <c r="N1313" s="15">
        <f>A1314</f>
        <v>44970</v>
      </c>
      <c r="O1313" s="15" t="str">
        <f>IF(A1316="","",A1316)</f>
        <v>Luján</v>
      </c>
      <c r="P1313" s="37" t="str">
        <f>A1313</f>
        <v>Mon</v>
      </c>
      <c r="U1313" s="38"/>
    </row>
    <row r="1314" spans="1:21" ht="14.25" customHeight="1">
      <c r="A1314" s="332">
        <v>44970</v>
      </c>
      <c r="B1314" s="268"/>
      <c r="C1314" s="42"/>
      <c r="D1314" s="29" t="s">
        <v>1112</v>
      </c>
      <c r="E1314" s="39"/>
      <c r="F1314" s="329"/>
      <c r="G1314" s="342"/>
      <c r="H1314" s="342"/>
      <c r="I1314" s="342"/>
      <c r="J1314" s="36"/>
      <c r="K1314" s="412"/>
      <c r="L1314" s="2"/>
      <c r="M1314" s="1">
        <v>3</v>
      </c>
      <c r="N1314" s="15">
        <f>A1314</f>
        <v>44970</v>
      </c>
      <c r="O1314" s="15" t="str">
        <f>IF(A1316="","",A1316)</f>
        <v>Luján</v>
      </c>
      <c r="P1314" s="37" t="str">
        <f>A1313</f>
        <v>Mon</v>
      </c>
      <c r="U1314" s="38"/>
    </row>
    <row r="1315" spans="1:21" ht="14.25" customHeight="1">
      <c r="A1315" s="333">
        <v>212</v>
      </c>
      <c r="B1315" s="268"/>
      <c r="C1315" s="42"/>
      <c r="D1315" s="29"/>
      <c r="E1315" s="28"/>
      <c r="F1315" s="41"/>
      <c r="G1315" s="36"/>
      <c r="H1315" s="342"/>
      <c r="I1315" s="36"/>
      <c r="J1315" s="36"/>
      <c r="K1315" s="412"/>
      <c r="L1315" s="2"/>
      <c r="M1315" s="1">
        <v>4</v>
      </c>
      <c r="N1315" s="15">
        <f>A1314</f>
        <v>44970</v>
      </c>
      <c r="O1315" s="15" t="str">
        <f>IF(A1316="","",A1316)</f>
        <v>Luján</v>
      </c>
      <c r="P1315" s="37" t="str">
        <f>A1313</f>
        <v>Mon</v>
      </c>
      <c r="U1315" s="38"/>
    </row>
    <row r="1316" spans="1:21" ht="14.25" customHeight="1">
      <c r="A1316" s="334" t="s">
        <v>64</v>
      </c>
      <c r="B1316" s="268"/>
      <c r="C1316" s="43"/>
      <c r="D1316" s="40"/>
      <c r="E1316" s="39"/>
      <c r="F1316" s="39"/>
      <c r="G1316" s="342"/>
      <c r="H1316" s="342"/>
      <c r="I1316" s="36"/>
      <c r="J1316" s="36"/>
      <c r="K1316" s="412"/>
      <c r="L1316" s="2"/>
      <c r="M1316" s="1">
        <v>5</v>
      </c>
      <c r="N1316" s="15">
        <f>A1314</f>
        <v>44970</v>
      </c>
      <c r="O1316" s="15" t="str">
        <f>IF(A1316="","",A1316)</f>
        <v>Luján</v>
      </c>
      <c r="P1316" s="37" t="str">
        <f>A1313</f>
        <v>Mon</v>
      </c>
      <c r="U1316" s="38"/>
    </row>
    <row r="1317" spans="1:21" ht="14.25" customHeight="1">
      <c r="A1317" s="335" t="s">
        <v>1674</v>
      </c>
      <c r="B1317" s="268"/>
      <c r="C1317" s="42"/>
      <c r="D1317" s="29"/>
      <c r="E1317" s="28"/>
      <c r="F1317" s="39"/>
      <c r="G1317" s="36"/>
      <c r="H1317" s="36"/>
      <c r="I1317" s="36"/>
      <c r="J1317" s="36"/>
      <c r="K1317" s="412"/>
      <c r="L1317" s="2"/>
      <c r="M1317" s="1">
        <v>6</v>
      </c>
      <c r="N1317" s="15">
        <f>A1314</f>
        <v>44970</v>
      </c>
      <c r="O1317" s="15" t="str">
        <f>IF(A1316="","",A1316)</f>
        <v>Luján</v>
      </c>
      <c r="P1317" s="37" t="str">
        <f>A1313</f>
        <v>Mon</v>
      </c>
      <c r="U1317" s="38"/>
    </row>
    <row r="1318" spans="1:21" ht="14.25" customHeight="1">
      <c r="A1318" s="335" t="s">
        <v>2399</v>
      </c>
      <c r="B1318" s="268"/>
      <c r="C1318" s="42"/>
      <c r="D1318" s="29"/>
      <c r="E1318" s="28"/>
      <c r="F1318" s="39"/>
      <c r="G1318" s="36"/>
      <c r="H1318" s="36"/>
      <c r="I1318" s="36"/>
      <c r="J1318" s="36"/>
      <c r="K1318" s="412"/>
      <c r="L1318" s="2"/>
      <c r="M1318" s="1">
        <v>7</v>
      </c>
      <c r="N1318" s="15">
        <f>A1314</f>
        <v>44970</v>
      </c>
      <c r="O1318" s="15" t="str">
        <f>IF(A1316="","",A1316)</f>
        <v>Luján</v>
      </c>
      <c r="P1318" s="37" t="str">
        <f>A1313</f>
        <v>Mon</v>
      </c>
      <c r="U1318" s="38"/>
    </row>
    <row r="1319" spans="1:21" ht="14.25" customHeight="1">
      <c r="A1319" s="340" t="s">
        <v>1028</v>
      </c>
      <c r="B1319" s="268"/>
      <c r="C1319" s="42" t="s">
        <v>40</v>
      </c>
      <c r="D1319" s="29"/>
      <c r="E1319" s="28"/>
      <c r="F1319" s="39"/>
      <c r="G1319" s="36"/>
      <c r="H1319" s="36"/>
      <c r="I1319" s="36"/>
      <c r="J1319" s="36"/>
      <c r="K1319" s="412"/>
      <c r="L1319" s="2"/>
      <c r="M1319" s="1">
        <v>8</v>
      </c>
      <c r="N1319" s="15">
        <f>A1314</f>
        <v>44970</v>
      </c>
      <c r="O1319" s="15" t="str">
        <f>IF(A1316="","",A1316)</f>
        <v>Luján</v>
      </c>
      <c r="P1319" s="37" t="str">
        <f>A1313</f>
        <v>Mon</v>
      </c>
      <c r="U1319" s="38"/>
    </row>
    <row r="1320" spans="1:21" ht="14.25" customHeight="1">
      <c r="A1320" s="335" t="s">
        <v>1553</v>
      </c>
      <c r="B1320" s="268"/>
      <c r="C1320" s="42"/>
      <c r="D1320" s="29"/>
      <c r="E1320" s="28"/>
      <c r="F1320" s="39"/>
      <c r="G1320" s="36"/>
      <c r="H1320" s="36"/>
      <c r="I1320" s="36"/>
      <c r="J1320" s="36"/>
      <c r="K1320" s="412"/>
      <c r="L1320" s="2"/>
      <c r="M1320" s="1">
        <v>9</v>
      </c>
      <c r="N1320" s="15">
        <f>A1314</f>
        <v>44970</v>
      </c>
      <c r="O1320" s="15" t="str">
        <f>IF(A1316="","",A1316)</f>
        <v>Luján</v>
      </c>
      <c r="P1320" s="37" t="str">
        <f>A1313</f>
        <v>Mon</v>
      </c>
      <c r="U1320" s="38"/>
    </row>
    <row r="1321" spans="1:21" ht="14.25" customHeight="1" thickBot="1">
      <c r="A1321" s="373" t="s">
        <v>1753</v>
      </c>
      <c r="B1321" s="277"/>
      <c r="C1321" s="284" t="s">
        <v>1382</v>
      </c>
      <c r="D1321" s="259"/>
      <c r="E1321" s="260"/>
      <c r="F1321" s="46"/>
      <c r="G1321" s="261"/>
      <c r="H1321" s="261"/>
      <c r="I1321" s="261"/>
      <c r="J1321" s="261"/>
      <c r="K1321" s="413"/>
      <c r="L1321" s="3"/>
      <c r="M1321" s="1">
        <v>10</v>
      </c>
      <c r="N1321" s="15">
        <f>A1314</f>
        <v>44970</v>
      </c>
      <c r="O1321" s="15" t="str">
        <f>IF(A1316="","",A1316)</f>
        <v>Luján</v>
      </c>
      <c r="P1321" s="37" t="str">
        <f>A1313</f>
        <v>Mon</v>
      </c>
      <c r="U1321" s="38"/>
    </row>
    <row r="1322" spans="1:21" s="239" customFormat="1" ht="14.25" customHeight="1">
      <c r="A1322" s="330"/>
      <c r="B1322" s="234"/>
      <c r="C1322" s="262"/>
      <c r="D1322" s="232"/>
      <c r="E1322" s="41"/>
      <c r="F1322" s="41"/>
      <c r="G1322" s="263"/>
      <c r="H1322" s="263"/>
      <c r="I1322" s="263"/>
      <c r="J1322" s="263"/>
      <c r="K1322" s="411"/>
      <c r="L1322" s="235"/>
      <c r="M1322" s="236"/>
      <c r="N1322" s="237"/>
      <c r="O1322" s="237"/>
      <c r="P1322" s="238"/>
      <c r="U1322" s="240"/>
    </row>
    <row r="1323" spans="1:21" ht="14.25" customHeight="1">
      <c r="A1323" s="331" t="s">
        <v>942</v>
      </c>
      <c r="B1323" s="268">
        <v>4</v>
      </c>
      <c r="C1323" s="42">
        <v>0.375</v>
      </c>
      <c r="D1323" s="12" t="s">
        <v>2271</v>
      </c>
      <c r="E1323" s="28" t="s">
        <v>2272</v>
      </c>
      <c r="F1323" s="329" t="s">
        <v>2402</v>
      </c>
      <c r="G1323" s="36">
        <v>740</v>
      </c>
      <c r="H1323" s="36"/>
      <c r="I1323" s="36">
        <v>222</v>
      </c>
      <c r="J1323" s="36">
        <v>478</v>
      </c>
      <c r="K1323" s="412">
        <v>0</v>
      </c>
      <c r="L1323" s="2"/>
      <c r="M1323" s="1">
        <v>2</v>
      </c>
      <c r="N1323" s="15">
        <f>A1324</f>
        <v>44971</v>
      </c>
      <c r="O1323" s="15" t="str">
        <f>IF(A1326="","",A1326)</f>
        <v>Luján</v>
      </c>
      <c r="P1323" s="37" t="str">
        <f>A1323</f>
        <v>Tue</v>
      </c>
      <c r="U1323" s="38"/>
    </row>
    <row r="1324" spans="1:21" ht="14.25" customHeight="1">
      <c r="A1324" s="332">
        <v>44971</v>
      </c>
      <c r="B1324" s="268"/>
      <c r="C1324" s="42"/>
      <c r="D1324" s="29" t="s">
        <v>2415</v>
      </c>
      <c r="E1324" s="28"/>
      <c r="F1324" s="41"/>
      <c r="G1324" s="36"/>
      <c r="H1324" s="36"/>
      <c r="I1324" s="36"/>
      <c r="J1324" s="36"/>
      <c r="K1324" s="412"/>
      <c r="L1324" s="2"/>
      <c r="M1324" s="1">
        <v>3</v>
      </c>
      <c r="N1324" s="15">
        <f>A1324</f>
        <v>44971</v>
      </c>
      <c r="O1324" s="15" t="str">
        <f>IF(A1326="","",A1326)</f>
        <v>Luján</v>
      </c>
      <c r="P1324" s="37" t="str">
        <f>A1323</f>
        <v>Tue</v>
      </c>
      <c r="U1324" s="38"/>
    </row>
    <row r="1325" spans="1:21" ht="14.25" customHeight="1">
      <c r="A1325" s="333">
        <v>213</v>
      </c>
      <c r="B1325" s="268"/>
      <c r="C1325" s="42"/>
      <c r="D1325" s="29" t="s">
        <v>846</v>
      </c>
      <c r="E1325" s="28"/>
      <c r="F1325" s="28"/>
      <c r="G1325" s="36"/>
      <c r="H1325" s="36"/>
      <c r="I1325" s="36"/>
      <c r="J1325" s="36"/>
      <c r="K1325" s="412"/>
      <c r="L1325" s="2"/>
      <c r="M1325" s="1">
        <v>4</v>
      </c>
      <c r="N1325" s="15">
        <f>A1324</f>
        <v>44971</v>
      </c>
      <c r="O1325" s="15" t="str">
        <f>IF(A1326="","",A1326)</f>
        <v>Luján</v>
      </c>
      <c r="P1325" s="37" t="str">
        <f>A1323</f>
        <v>Tue</v>
      </c>
      <c r="U1325" s="38"/>
    </row>
    <row r="1326" spans="1:21" ht="14.25" customHeight="1">
      <c r="A1326" s="334" t="s">
        <v>64</v>
      </c>
      <c r="B1326" s="268"/>
      <c r="C1326" s="43"/>
      <c r="D1326" s="29" t="s">
        <v>846</v>
      </c>
      <c r="E1326" s="28"/>
      <c r="F1326" s="28"/>
      <c r="G1326" s="36"/>
      <c r="H1326" s="36"/>
      <c r="I1326" s="36"/>
      <c r="J1326" s="36"/>
      <c r="K1326" s="412"/>
      <c r="L1326" s="2"/>
      <c r="M1326" s="1">
        <v>5</v>
      </c>
      <c r="N1326" s="15">
        <f>A1324</f>
        <v>44971</v>
      </c>
      <c r="O1326" s="15" t="str">
        <f>IF(A1326="","",A1326)</f>
        <v>Luján</v>
      </c>
      <c r="P1326" s="37" t="str">
        <f>A1323</f>
        <v>Tue</v>
      </c>
      <c r="U1326" s="38"/>
    </row>
    <row r="1327" spans="1:21" ht="14.25" customHeight="1">
      <c r="A1327" s="335" t="s">
        <v>2418</v>
      </c>
      <c r="B1327" s="268"/>
      <c r="C1327" s="42"/>
      <c r="D1327" s="40"/>
      <c r="E1327" s="39"/>
      <c r="F1327" s="41"/>
      <c r="G1327" s="342"/>
      <c r="H1327" s="342"/>
      <c r="I1327" s="342"/>
      <c r="J1327" s="36"/>
      <c r="K1327" s="412"/>
      <c r="L1327" s="2"/>
      <c r="M1327" s="1">
        <v>6</v>
      </c>
      <c r="N1327" s="15">
        <f>A1324</f>
        <v>44971</v>
      </c>
      <c r="O1327" s="15" t="str">
        <f>IF(A1326="","",A1326)</f>
        <v>Luján</v>
      </c>
      <c r="P1327" s="37" t="str">
        <f>A1323</f>
        <v>Tue</v>
      </c>
      <c r="U1327" s="38"/>
    </row>
    <row r="1328" spans="1:21" ht="14.25" customHeight="1">
      <c r="A1328" s="335" t="s">
        <v>1172</v>
      </c>
      <c r="B1328" s="268"/>
      <c r="C1328" s="42"/>
      <c r="D1328" s="29"/>
      <c r="E1328" s="28"/>
      <c r="F1328" s="39"/>
      <c r="G1328" s="36"/>
      <c r="H1328" s="36"/>
      <c r="I1328" s="36"/>
      <c r="J1328" s="36"/>
      <c r="K1328" s="412"/>
      <c r="L1328" s="2"/>
      <c r="M1328" s="1">
        <v>7</v>
      </c>
      <c r="N1328" s="15">
        <f>A1324</f>
        <v>44971</v>
      </c>
      <c r="O1328" s="15" t="str">
        <f>IF(A1326="","",A1326)</f>
        <v>Luján</v>
      </c>
      <c r="P1328" s="37" t="str">
        <f>A1323</f>
        <v>Tue</v>
      </c>
      <c r="U1328" s="38"/>
    </row>
    <row r="1329" spans="1:21" ht="14.25" customHeight="1">
      <c r="A1329" s="335" t="s">
        <v>2430</v>
      </c>
      <c r="B1329" s="268"/>
      <c r="C1329" s="42"/>
      <c r="D1329" s="29"/>
      <c r="E1329" s="28"/>
      <c r="F1329" s="39"/>
      <c r="G1329" s="36"/>
      <c r="H1329" s="36"/>
      <c r="I1329" s="36"/>
      <c r="J1329" s="36"/>
      <c r="K1329" s="412"/>
      <c r="L1329" s="2"/>
      <c r="M1329" s="1">
        <v>8</v>
      </c>
      <c r="N1329" s="15">
        <f>A1324</f>
        <v>44971</v>
      </c>
      <c r="O1329" s="15" t="str">
        <f>IF(A1326="","",A1326)</f>
        <v>Luján</v>
      </c>
      <c r="P1329" s="37" t="str">
        <f>A1323</f>
        <v>Tue</v>
      </c>
      <c r="U1329" s="38"/>
    </row>
    <row r="1330" spans="1:21" ht="14.25" customHeight="1">
      <c r="A1330" s="335" t="s">
        <v>1029</v>
      </c>
      <c r="B1330" s="268"/>
      <c r="C1330" s="42"/>
      <c r="D1330" s="29"/>
      <c r="E1330" s="28"/>
      <c r="F1330" s="39"/>
      <c r="G1330" s="36"/>
      <c r="H1330" s="36"/>
      <c r="I1330" s="36"/>
      <c r="J1330" s="36"/>
      <c r="K1330" s="412"/>
      <c r="L1330" s="2"/>
      <c r="M1330" s="1">
        <v>9</v>
      </c>
      <c r="N1330" s="15">
        <f>A1324</f>
        <v>44971</v>
      </c>
      <c r="O1330" s="15" t="str">
        <f>IF(A1326="","",A1326)</f>
        <v>Luján</v>
      </c>
      <c r="P1330" s="37" t="str">
        <f>A1323</f>
        <v>Tue</v>
      </c>
      <c r="U1330" s="38"/>
    </row>
    <row r="1331" spans="1:21" ht="14.25" customHeight="1" thickBot="1">
      <c r="A1331" s="336" t="s">
        <v>2403</v>
      </c>
      <c r="B1331" s="277"/>
      <c r="C1331" s="284" t="s">
        <v>2401</v>
      </c>
      <c r="D1331" s="259"/>
      <c r="E1331" s="260"/>
      <c r="F1331" s="46"/>
      <c r="G1331" s="261"/>
      <c r="H1331" s="261"/>
      <c r="I1331" s="261"/>
      <c r="J1331" s="261"/>
      <c r="K1331" s="413"/>
      <c r="L1331" s="3"/>
      <c r="M1331" s="1">
        <v>10</v>
      </c>
      <c r="N1331" s="15">
        <f>A1324</f>
        <v>44971</v>
      </c>
      <c r="O1331" s="15" t="str">
        <f>IF(A1326="","",A1326)</f>
        <v>Luján</v>
      </c>
      <c r="P1331" s="37" t="str">
        <f>A1323</f>
        <v>Tue</v>
      </c>
      <c r="U1331" s="38"/>
    </row>
    <row r="1332" spans="1:21" s="239" customFormat="1" ht="14.25" customHeight="1">
      <c r="A1332" s="330"/>
      <c r="B1332" s="234"/>
      <c r="C1332" s="262"/>
      <c r="D1332" s="328"/>
      <c r="E1332" s="41"/>
      <c r="F1332" s="41"/>
      <c r="G1332" s="263"/>
      <c r="H1332" s="263"/>
      <c r="I1332" s="263"/>
      <c r="J1332" s="263"/>
      <c r="K1332" s="411"/>
      <c r="L1332" s="235"/>
      <c r="M1332" s="236"/>
      <c r="N1332" s="237"/>
      <c r="O1332" s="237"/>
      <c r="P1332" s="238"/>
      <c r="U1332" s="240"/>
    </row>
    <row r="1333" spans="1:21" ht="14.25" customHeight="1">
      <c r="A1333" s="331" t="s">
        <v>943</v>
      </c>
      <c r="B1333" s="268">
        <v>2</v>
      </c>
      <c r="C1333" s="42">
        <v>0.3576388888888889</v>
      </c>
      <c r="D1333" s="12" t="s">
        <v>1111</v>
      </c>
      <c r="E1333" s="28" t="s">
        <v>2398</v>
      </c>
      <c r="F1333" s="28" t="s">
        <v>1113</v>
      </c>
      <c r="G1333" s="36">
        <v>680</v>
      </c>
      <c r="H1333" s="36"/>
      <c r="I1333" s="36">
        <v>204</v>
      </c>
      <c r="J1333" s="36">
        <v>456</v>
      </c>
      <c r="K1333" s="412">
        <v>0</v>
      </c>
      <c r="L1333" s="2"/>
      <c r="M1333" s="1">
        <v>2</v>
      </c>
      <c r="N1333" s="15">
        <f>A1334</f>
        <v>44972</v>
      </c>
      <c r="O1333" s="15" t="str">
        <f>IF(A1336="","",A1336)</f>
        <v>Uco</v>
      </c>
      <c r="P1333" s="37" t="str">
        <f>A1333</f>
        <v>Wed</v>
      </c>
      <c r="U1333" s="38"/>
    </row>
    <row r="1334" spans="1:21" ht="14.25" customHeight="1">
      <c r="A1334" s="332">
        <v>44972</v>
      </c>
      <c r="B1334" s="268"/>
      <c r="C1334" s="42"/>
      <c r="D1334" s="29" t="s">
        <v>1112</v>
      </c>
      <c r="E1334" s="39"/>
      <c r="F1334" s="329" t="s">
        <v>2419</v>
      </c>
      <c r="G1334" s="342"/>
      <c r="H1334" s="342"/>
      <c r="I1334" s="342"/>
      <c r="J1334" s="36"/>
      <c r="K1334" s="412"/>
      <c r="L1334" s="2"/>
      <c r="M1334" s="1">
        <v>3</v>
      </c>
      <c r="N1334" s="15">
        <f>A1334</f>
        <v>44972</v>
      </c>
      <c r="O1334" s="15" t="str">
        <f>IF(A1336="","",A1336)</f>
        <v>Uco</v>
      </c>
      <c r="P1334" s="37" t="str">
        <f>A1333</f>
        <v>Wed</v>
      </c>
      <c r="U1334" s="38"/>
    </row>
    <row r="1335" spans="1:21" ht="14.25" customHeight="1">
      <c r="A1335" s="333">
        <v>214</v>
      </c>
      <c r="B1335" s="268"/>
      <c r="C1335" s="42"/>
      <c r="D1335" s="29"/>
      <c r="E1335" s="28"/>
      <c r="F1335" s="329" t="s">
        <v>2420</v>
      </c>
      <c r="G1335" s="36"/>
      <c r="H1335" s="342"/>
      <c r="I1335" s="36"/>
      <c r="J1335" s="36"/>
      <c r="K1335" s="412"/>
      <c r="L1335" s="2"/>
      <c r="M1335" s="1">
        <v>4</v>
      </c>
      <c r="N1335" s="15">
        <f>A1334</f>
        <v>44972</v>
      </c>
      <c r="O1335" s="15" t="str">
        <f>IF(A1336="","",A1336)</f>
        <v>Uco</v>
      </c>
      <c r="P1335" s="37" t="str">
        <f>A1333</f>
        <v>Wed</v>
      </c>
      <c r="U1335" s="38"/>
    </row>
    <row r="1336" spans="1:21" ht="14.25" customHeight="1">
      <c r="A1336" s="334" t="s">
        <v>848</v>
      </c>
      <c r="B1336" s="268"/>
      <c r="C1336" s="43"/>
      <c r="D1336" s="40"/>
      <c r="E1336" s="39"/>
      <c r="F1336" s="39"/>
      <c r="G1336" s="342"/>
      <c r="H1336" s="342"/>
      <c r="I1336" s="36"/>
      <c r="J1336" s="36"/>
      <c r="K1336" s="412"/>
      <c r="L1336" s="2"/>
      <c r="M1336" s="1">
        <v>5</v>
      </c>
      <c r="N1336" s="15">
        <f>A1334</f>
        <v>44972</v>
      </c>
      <c r="O1336" s="15" t="str">
        <f>IF(A1336="","",A1336)</f>
        <v>Uco</v>
      </c>
      <c r="P1336" s="37" t="str">
        <f>A1333</f>
        <v>Wed</v>
      </c>
      <c r="U1336" s="38"/>
    </row>
    <row r="1337" spans="1:21" ht="14.25" customHeight="1">
      <c r="A1337" s="335" t="s">
        <v>1298</v>
      </c>
      <c r="B1337" s="268"/>
      <c r="C1337" s="42"/>
      <c r="D1337" s="29"/>
      <c r="E1337" s="28"/>
      <c r="F1337" s="39"/>
      <c r="G1337" s="36"/>
      <c r="H1337" s="36"/>
      <c r="I1337" s="36"/>
      <c r="J1337" s="36"/>
      <c r="K1337" s="412"/>
      <c r="L1337" s="2"/>
      <c r="M1337" s="1">
        <v>6</v>
      </c>
      <c r="N1337" s="15">
        <f>A1334</f>
        <v>44972</v>
      </c>
      <c r="O1337" s="15" t="str">
        <f>IF(A1336="","",A1336)</f>
        <v>Uco</v>
      </c>
      <c r="P1337" s="37" t="str">
        <f>A1333</f>
        <v>Wed</v>
      </c>
      <c r="U1337" s="38"/>
    </row>
    <row r="1338" spans="1:21" ht="14.25" customHeight="1">
      <c r="A1338" s="335" t="s">
        <v>998</v>
      </c>
      <c r="B1338" s="268"/>
      <c r="C1338" s="42"/>
      <c r="D1338" s="29"/>
      <c r="E1338" s="28"/>
      <c r="F1338" s="39"/>
      <c r="G1338" s="36"/>
      <c r="H1338" s="36"/>
      <c r="I1338" s="36"/>
      <c r="J1338" s="36"/>
      <c r="K1338" s="412"/>
      <c r="L1338" s="2"/>
      <c r="M1338" s="1">
        <v>7</v>
      </c>
      <c r="N1338" s="15">
        <f>A1334</f>
        <v>44972</v>
      </c>
      <c r="O1338" s="15" t="str">
        <f>IF(A1336="","",A1336)</f>
        <v>Uco</v>
      </c>
      <c r="P1338" s="37" t="str">
        <f>A1333</f>
        <v>Wed</v>
      </c>
      <c r="U1338" s="38"/>
    </row>
    <row r="1339" spans="1:21" ht="14.25" customHeight="1">
      <c r="A1339" s="335" t="s">
        <v>1299</v>
      </c>
      <c r="B1339" s="268"/>
      <c r="C1339" s="42"/>
      <c r="D1339" s="29"/>
      <c r="E1339" s="28"/>
      <c r="F1339" s="39"/>
      <c r="G1339" s="36"/>
      <c r="H1339" s="36"/>
      <c r="I1339" s="36"/>
      <c r="J1339" s="36"/>
      <c r="K1339" s="412"/>
      <c r="L1339" s="2"/>
      <c r="M1339" s="1">
        <v>8</v>
      </c>
      <c r="N1339" s="15">
        <f>A1334</f>
        <v>44972</v>
      </c>
      <c r="O1339" s="15" t="str">
        <f>IF(A1336="","",A1336)</f>
        <v>Uco</v>
      </c>
      <c r="P1339" s="37" t="str">
        <f>A1333</f>
        <v>Wed</v>
      </c>
      <c r="U1339" s="38"/>
    </row>
    <row r="1340" spans="1:21" ht="14.25" customHeight="1">
      <c r="A1340" s="337"/>
      <c r="B1340" s="268"/>
      <c r="C1340" s="42"/>
      <c r="D1340" s="29"/>
      <c r="E1340" s="28"/>
      <c r="F1340" s="39"/>
      <c r="G1340" s="36"/>
      <c r="H1340" s="36"/>
      <c r="I1340" s="36"/>
      <c r="J1340" s="36"/>
      <c r="K1340" s="412"/>
      <c r="L1340" s="2"/>
      <c r="M1340" s="1">
        <v>9</v>
      </c>
      <c r="N1340" s="15">
        <f>A1334</f>
        <v>44972</v>
      </c>
      <c r="O1340" s="15" t="str">
        <f>IF(A1336="","",A1336)</f>
        <v>Uco</v>
      </c>
      <c r="P1340" s="37" t="str">
        <f>A1333</f>
        <v>Wed</v>
      </c>
      <c r="U1340" s="38"/>
    </row>
    <row r="1341" spans="1:21" ht="14.25" customHeight="1" thickBot="1">
      <c r="A1341" s="336" t="s">
        <v>2424</v>
      </c>
      <c r="B1341" s="277"/>
      <c r="C1341" s="284" t="s">
        <v>2366</v>
      </c>
      <c r="D1341" s="259"/>
      <c r="E1341" s="260"/>
      <c r="F1341" s="46"/>
      <c r="G1341" s="261"/>
      <c r="H1341" s="261"/>
      <c r="I1341" s="261"/>
      <c r="J1341" s="261"/>
      <c r="K1341" s="413"/>
      <c r="L1341" s="3"/>
      <c r="M1341" s="1">
        <v>10</v>
      </c>
      <c r="N1341" s="15">
        <f>A1334</f>
        <v>44972</v>
      </c>
      <c r="O1341" s="15" t="str">
        <f>IF(A1336="","",A1336)</f>
        <v>Uco</v>
      </c>
      <c r="P1341" s="37" t="str">
        <f>A1333</f>
        <v>Wed</v>
      </c>
      <c r="U1341" s="38"/>
    </row>
    <row r="1342" spans="1:21" s="239" customFormat="1" ht="14.25" customHeight="1">
      <c r="A1342" s="330"/>
      <c r="B1342" s="234"/>
      <c r="C1342" s="262"/>
      <c r="D1342" s="232"/>
      <c r="E1342" s="41"/>
      <c r="F1342" s="41"/>
      <c r="G1342" s="263"/>
      <c r="H1342" s="263"/>
      <c r="I1342" s="263"/>
      <c r="J1342" s="263"/>
      <c r="K1342" s="411"/>
      <c r="L1342" s="235"/>
      <c r="M1342" s="236"/>
      <c r="N1342" s="237"/>
      <c r="O1342" s="237"/>
      <c r="P1342" s="238"/>
      <c r="U1342" s="240"/>
    </row>
    <row r="1343" spans="1:21" ht="14.25" customHeight="1">
      <c r="A1343" s="331" t="s">
        <v>943</v>
      </c>
      <c r="B1343" s="268">
        <v>12</v>
      </c>
      <c r="C1343" s="42">
        <v>0.38194444444444442</v>
      </c>
      <c r="D1343" s="12" t="s">
        <v>2277</v>
      </c>
      <c r="E1343" s="28" t="s">
        <v>82</v>
      </c>
      <c r="F1343" s="28" t="s">
        <v>2406</v>
      </c>
      <c r="G1343" s="36">
        <v>1500</v>
      </c>
      <c r="H1343" s="36"/>
      <c r="I1343" s="36" t="s">
        <v>1738</v>
      </c>
      <c r="J1343" s="36"/>
      <c r="K1343" s="412">
        <v>0</v>
      </c>
      <c r="L1343" s="2"/>
      <c r="M1343" s="1">
        <v>2</v>
      </c>
      <c r="N1343" s="15">
        <f>A1344</f>
        <v>44972</v>
      </c>
      <c r="O1343" s="15" t="str">
        <f>IF(A1346="","",A1346)</f>
        <v>Laid Back</v>
      </c>
      <c r="P1343" s="37" t="str">
        <f>A1343</f>
        <v>Wed</v>
      </c>
      <c r="U1343" s="38"/>
    </row>
    <row r="1344" spans="1:21" ht="14.25" customHeight="1">
      <c r="A1344" s="332">
        <v>44972</v>
      </c>
      <c r="B1344" s="268"/>
      <c r="C1344" s="42"/>
      <c r="D1344" s="29" t="s">
        <v>846</v>
      </c>
      <c r="E1344" s="28"/>
      <c r="F1344" s="28" t="s">
        <v>1611</v>
      </c>
      <c r="G1344" s="342"/>
      <c r="H1344" s="342"/>
      <c r="I1344" s="342"/>
      <c r="J1344" s="36"/>
      <c r="K1344" s="412"/>
      <c r="L1344" s="2"/>
      <c r="M1344" s="1">
        <v>3</v>
      </c>
      <c r="N1344" s="15">
        <f>A1344</f>
        <v>44972</v>
      </c>
      <c r="O1344" s="15" t="str">
        <f>IF(A1346="","",A1346)</f>
        <v>Laid Back</v>
      </c>
      <c r="P1344" s="37" t="str">
        <f>A1343</f>
        <v>Wed</v>
      </c>
      <c r="U1344" s="38"/>
    </row>
    <row r="1345" spans="1:21" ht="14.25" customHeight="1">
      <c r="A1345" s="333">
        <v>215</v>
      </c>
      <c r="B1345" s="268"/>
      <c r="C1345" s="42"/>
      <c r="D1345" s="29" t="s">
        <v>846</v>
      </c>
      <c r="E1345" s="28"/>
      <c r="F1345" s="13" t="s">
        <v>1743</v>
      </c>
      <c r="G1345" s="342"/>
      <c r="H1345" s="342"/>
      <c r="I1345" s="342"/>
      <c r="J1345" s="36"/>
      <c r="K1345" s="412"/>
      <c r="L1345" s="2"/>
      <c r="M1345" s="1">
        <v>4</v>
      </c>
      <c r="N1345" s="15">
        <f>A1344</f>
        <v>44972</v>
      </c>
      <c r="O1345" s="15" t="str">
        <f>IF(A1346="","",A1346)</f>
        <v>Laid Back</v>
      </c>
      <c r="P1345" s="37" t="str">
        <f>A1343</f>
        <v>Wed</v>
      </c>
      <c r="U1345" s="38"/>
    </row>
    <row r="1346" spans="1:21" ht="14.25" customHeight="1">
      <c r="A1346" s="334" t="s">
        <v>1193</v>
      </c>
      <c r="B1346" s="268"/>
      <c r="C1346" s="43"/>
      <c r="D1346" s="29" t="s">
        <v>846</v>
      </c>
      <c r="E1346" s="329" t="s">
        <v>2421</v>
      </c>
      <c r="F1346" s="329" t="s">
        <v>1744</v>
      </c>
      <c r="G1346" s="342"/>
      <c r="H1346" s="342"/>
      <c r="I1346" s="342"/>
      <c r="J1346" s="36"/>
      <c r="K1346" s="412"/>
      <c r="L1346" s="2"/>
      <c r="M1346" s="1">
        <v>5</v>
      </c>
      <c r="N1346" s="15">
        <f>A1344</f>
        <v>44972</v>
      </c>
      <c r="O1346" s="15" t="str">
        <f>IF(A1346="","",A1346)</f>
        <v>Laid Back</v>
      </c>
      <c r="P1346" s="37" t="str">
        <f>A1343</f>
        <v>Wed</v>
      </c>
      <c r="U1346" s="38"/>
    </row>
    <row r="1347" spans="1:21" ht="14.25" customHeight="1">
      <c r="A1347" s="335" t="s">
        <v>2431</v>
      </c>
      <c r="B1347" s="268"/>
      <c r="C1347" s="42"/>
      <c r="D1347" s="29" t="s">
        <v>846</v>
      </c>
      <c r="E1347" s="28"/>
      <c r="F1347" s="329" t="s">
        <v>2280</v>
      </c>
      <c r="G1347" s="342"/>
      <c r="H1347" s="342"/>
      <c r="I1347" s="342"/>
      <c r="J1347" s="36"/>
      <c r="K1347" s="412"/>
      <c r="L1347" s="2"/>
      <c r="M1347" s="1">
        <v>6</v>
      </c>
      <c r="N1347" s="15">
        <f>A1344</f>
        <v>44972</v>
      </c>
      <c r="O1347" s="15" t="str">
        <f>IF(A1346="","",A1346)</f>
        <v>Laid Back</v>
      </c>
      <c r="P1347" s="37" t="str">
        <f>A1343</f>
        <v>Wed</v>
      </c>
      <c r="U1347" s="38"/>
    </row>
    <row r="1348" spans="1:21" ht="14.25" customHeight="1">
      <c r="A1348" s="335" t="s">
        <v>2432</v>
      </c>
      <c r="B1348" s="268"/>
      <c r="C1348" s="42"/>
      <c r="D1348" s="29" t="s">
        <v>846</v>
      </c>
      <c r="E1348" s="479"/>
      <c r="F1348" s="329"/>
      <c r="G1348" s="342"/>
      <c r="H1348" s="342"/>
      <c r="I1348" s="342"/>
      <c r="J1348" s="36"/>
      <c r="K1348" s="412"/>
      <c r="L1348" s="2"/>
      <c r="M1348" s="1">
        <v>7</v>
      </c>
      <c r="N1348" s="15">
        <f>A1344</f>
        <v>44972</v>
      </c>
      <c r="O1348" s="15" t="str">
        <f>IF(A1346="","",A1346)</f>
        <v>Laid Back</v>
      </c>
      <c r="P1348" s="37" t="str">
        <f>A1343</f>
        <v>Wed</v>
      </c>
      <c r="U1348" s="38"/>
    </row>
    <row r="1349" spans="1:21" ht="14.25" customHeight="1">
      <c r="A1349" s="363"/>
      <c r="B1349" s="268"/>
      <c r="C1349" s="42"/>
      <c r="D1349" s="29" t="s">
        <v>846</v>
      </c>
      <c r="E1349" s="479"/>
      <c r="F1349" s="370"/>
      <c r="G1349" s="342"/>
      <c r="H1349" s="342"/>
      <c r="I1349" s="342"/>
      <c r="J1349" s="36"/>
      <c r="K1349" s="412"/>
      <c r="L1349" s="2"/>
      <c r="M1349" s="1">
        <v>8</v>
      </c>
      <c r="N1349" s="15">
        <f>A1344</f>
        <v>44972</v>
      </c>
      <c r="O1349" s="15" t="str">
        <f>IF(A1346="","",A1346)</f>
        <v>Laid Back</v>
      </c>
      <c r="P1349" s="37" t="str">
        <f>A1343</f>
        <v>Wed</v>
      </c>
      <c r="U1349" s="38"/>
    </row>
    <row r="1350" spans="1:21" ht="14.25" customHeight="1">
      <c r="A1350" s="337"/>
      <c r="B1350" s="268"/>
      <c r="C1350" s="42"/>
      <c r="D1350" s="328" t="s">
        <v>2429</v>
      </c>
      <c r="E1350" s="39"/>
      <c r="F1350" s="41"/>
      <c r="G1350" s="36">
        <v>150</v>
      </c>
      <c r="H1350" s="36"/>
      <c r="I1350" s="36"/>
      <c r="J1350" s="36"/>
      <c r="K1350" s="412">
        <v>0</v>
      </c>
      <c r="L1350" s="2"/>
      <c r="M1350" s="1">
        <v>9</v>
      </c>
      <c r="N1350" s="15">
        <f>A1344</f>
        <v>44972</v>
      </c>
      <c r="O1350" s="15" t="str">
        <f>IF(A1346="","",A1346)</f>
        <v>Laid Back</v>
      </c>
      <c r="P1350" s="37" t="str">
        <f>A1343</f>
        <v>Wed</v>
      </c>
      <c r="U1350" s="38"/>
    </row>
    <row r="1351" spans="1:21" ht="14.25" customHeight="1" thickBot="1">
      <c r="A1351" s="336" t="s">
        <v>2425</v>
      </c>
      <c r="B1351" s="277"/>
      <c r="C1351" s="284" t="s">
        <v>2366</v>
      </c>
      <c r="D1351" s="259"/>
      <c r="E1351" s="260"/>
      <c r="F1351" s="46"/>
      <c r="G1351" s="261"/>
      <c r="H1351" s="261"/>
      <c r="I1351" s="261"/>
      <c r="J1351" s="261"/>
      <c r="K1351" s="413"/>
      <c r="L1351" s="3"/>
      <c r="M1351" s="1">
        <v>10</v>
      </c>
      <c r="N1351" s="15">
        <f>A1344</f>
        <v>44972</v>
      </c>
      <c r="O1351" s="15" t="str">
        <f>IF(A1346="","",A1346)</f>
        <v>Laid Back</v>
      </c>
      <c r="P1351" s="37" t="str">
        <f>A1343</f>
        <v>Wed</v>
      </c>
      <c r="U1351" s="38"/>
    </row>
    <row r="1352" spans="1:21" s="239" customFormat="1" ht="14.25" customHeight="1">
      <c r="A1352" s="480"/>
      <c r="B1352" s="234"/>
      <c r="C1352" s="262"/>
      <c r="D1352" s="328"/>
      <c r="E1352" s="41"/>
      <c r="F1352" s="329"/>
      <c r="G1352" s="263"/>
      <c r="H1352" s="263"/>
      <c r="I1352" s="263"/>
      <c r="J1352" s="263"/>
      <c r="K1352" s="411"/>
      <c r="L1352" s="235"/>
      <c r="M1352" s="236"/>
      <c r="N1352" s="237"/>
      <c r="O1352" s="237"/>
      <c r="P1352" s="238"/>
      <c r="U1352" s="240"/>
    </row>
    <row r="1353" spans="1:21" ht="14.25" customHeight="1">
      <c r="A1353" s="331" t="s">
        <v>944</v>
      </c>
      <c r="B1353" s="268">
        <v>11</v>
      </c>
      <c r="C1353" s="42">
        <v>0.35069444444444442</v>
      </c>
      <c r="D1353" s="12" t="s">
        <v>2447</v>
      </c>
      <c r="E1353" s="28" t="s">
        <v>82</v>
      </c>
      <c r="F1353" s="28" t="s">
        <v>2406</v>
      </c>
      <c r="G1353" s="36">
        <v>3660</v>
      </c>
      <c r="H1353" s="36"/>
      <c r="I1353" s="36" t="s">
        <v>2426</v>
      </c>
      <c r="J1353" s="36"/>
      <c r="K1353" s="412">
        <v>0</v>
      </c>
      <c r="L1353" s="2"/>
      <c r="M1353" s="1">
        <v>2</v>
      </c>
      <c r="N1353" s="15">
        <f>A1354</f>
        <v>44973</v>
      </c>
      <c r="O1353" s="15" t="str">
        <f>IF(A1356="","",A1356)</f>
        <v>Deluxe</v>
      </c>
      <c r="P1353" s="37" t="str">
        <f>A1353</f>
        <v>Thu</v>
      </c>
      <c r="U1353" s="38"/>
    </row>
    <row r="1354" spans="1:21" ht="14.25" customHeight="1">
      <c r="A1354" s="332">
        <v>44973</v>
      </c>
      <c r="B1354" s="268"/>
      <c r="C1354" s="42"/>
      <c r="D1354" s="29" t="s">
        <v>846</v>
      </c>
      <c r="E1354" s="39"/>
      <c r="F1354" s="28" t="s">
        <v>1611</v>
      </c>
      <c r="G1354" s="36"/>
      <c r="H1354" s="36"/>
      <c r="I1354" s="36"/>
      <c r="J1354" s="36"/>
      <c r="K1354" s="412"/>
      <c r="L1354" s="2"/>
      <c r="M1354" s="1">
        <v>3</v>
      </c>
      <c r="N1354" s="15">
        <f>A1354</f>
        <v>44973</v>
      </c>
      <c r="O1354" s="15" t="str">
        <f>IF(A1356="","",A1356)</f>
        <v>Deluxe</v>
      </c>
      <c r="P1354" s="37" t="str">
        <f>A1353</f>
        <v>Thu</v>
      </c>
      <c r="U1354" s="38"/>
    </row>
    <row r="1355" spans="1:21" ht="14.25" customHeight="1">
      <c r="A1355" s="333">
        <v>216</v>
      </c>
      <c r="B1355" s="268"/>
      <c r="C1355" s="42"/>
      <c r="D1355" s="29" t="s">
        <v>846</v>
      </c>
      <c r="E1355" s="28"/>
      <c r="F1355" s="13" t="s">
        <v>1743</v>
      </c>
      <c r="G1355" s="36"/>
      <c r="H1355" s="36"/>
      <c r="I1355" s="36"/>
      <c r="J1355" s="36"/>
      <c r="K1355" s="412"/>
      <c r="L1355" s="2"/>
      <c r="M1355" s="1">
        <v>4</v>
      </c>
      <c r="N1355" s="15">
        <f>A1354</f>
        <v>44973</v>
      </c>
      <c r="O1355" s="15" t="str">
        <f>IF(A1356="","",A1356)</f>
        <v>Deluxe</v>
      </c>
      <c r="P1355" s="37" t="str">
        <f>A1353</f>
        <v>Thu</v>
      </c>
      <c r="U1355" s="38"/>
    </row>
    <row r="1356" spans="1:21" ht="14.25" customHeight="1">
      <c r="A1356" s="334" t="s">
        <v>847</v>
      </c>
      <c r="B1356" s="268"/>
      <c r="C1356" s="43"/>
      <c r="D1356" s="29" t="s">
        <v>846</v>
      </c>
      <c r="E1356" s="28"/>
      <c r="F1356" s="329" t="s">
        <v>1744</v>
      </c>
      <c r="G1356" s="36"/>
      <c r="H1356" s="36"/>
      <c r="I1356" s="36"/>
      <c r="J1356" s="36"/>
      <c r="K1356" s="412"/>
      <c r="L1356" s="2"/>
      <c r="M1356" s="1">
        <v>5</v>
      </c>
      <c r="N1356" s="15">
        <f>A1354</f>
        <v>44973</v>
      </c>
      <c r="O1356" s="15" t="str">
        <f>IF(A1356="","",A1356)</f>
        <v>Deluxe</v>
      </c>
      <c r="P1356" s="37" t="str">
        <f>A1353</f>
        <v>Thu</v>
      </c>
      <c r="U1356" s="38"/>
    </row>
    <row r="1357" spans="1:21" ht="14.25" customHeight="1">
      <c r="A1357" s="335" t="s">
        <v>1707</v>
      </c>
      <c r="B1357" s="268"/>
      <c r="C1357" s="42"/>
      <c r="D1357" s="29" t="s">
        <v>846</v>
      </c>
      <c r="E1357" s="28"/>
      <c r="F1357" s="329"/>
      <c r="G1357" s="36"/>
      <c r="H1357" s="36"/>
      <c r="I1357" s="36"/>
      <c r="J1357" s="36"/>
      <c r="K1357" s="412"/>
      <c r="L1357" s="2"/>
      <c r="M1357" s="1">
        <v>6</v>
      </c>
      <c r="N1357" s="15">
        <f>A1354</f>
        <v>44973</v>
      </c>
      <c r="O1357" s="15" t="str">
        <f>IF(A1356="","",A1356)</f>
        <v>Deluxe</v>
      </c>
      <c r="P1357" s="37" t="str">
        <f>A1353</f>
        <v>Thu</v>
      </c>
      <c r="U1357" s="38"/>
    </row>
    <row r="1358" spans="1:21" ht="14.25" customHeight="1">
      <c r="A1358" s="335" t="s">
        <v>2440</v>
      </c>
      <c r="B1358" s="268"/>
      <c r="C1358" s="42"/>
      <c r="D1358" s="29" t="s">
        <v>846</v>
      </c>
      <c r="E1358" s="28"/>
      <c r="F1358" s="329" t="s">
        <v>1797</v>
      </c>
      <c r="G1358" s="36"/>
      <c r="H1358" s="36"/>
      <c r="I1358" s="36"/>
      <c r="J1358" s="36"/>
      <c r="K1358" s="412"/>
      <c r="L1358" s="2"/>
      <c r="M1358" s="1">
        <v>7</v>
      </c>
      <c r="N1358" s="15">
        <f>A1354</f>
        <v>44973</v>
      </c>
      <c r="O1358" s="15" t="str">
        <f>IF(A1356="","",A1356)</f>
        <v>Deluxe</v>
      </c>
      <c r="P1358" s="37" t="str">
        <f>A1353</f>
        <v>Thu</v>
      </c>
      <c r="U1358" s="38"/>
    </row>
    <row r="1359" spans="1:21" ht="14.25" customHeight="1">
      <c r="A1359" s="335" t="s">
        <v>2441</v>
      </c>
      <c r="B1359" s="268"/>
      <c r="C1359" s="42"/>
      <c r="D1359" s="29" t="s">
        <v>849</v>
      </c>
      <c r="E1359" s="28"/>
      <c r="F1359" s="28"/>
      <c r="G1359" s="36"/>
      <c r="H1359" s="36"/>
      <c r="I1359" s="36"/>
      <c r="J1359" s="36"/>
      <c r="K1359" s="412"/>
      <c r="L1359" s="2"/>
      <c r="M1359" s="1">
        <v>8</v>
      </c>
      <c r="N1359" s="15">
        <f>A1354</f>
        <v>44973</v>
      </c>
      <c r="O1359" s="15" t="str">
        <f>IF(A1356="","",A1356)</f>
        <v>Deluxe</v>
      </c>
      <c r="P1359" s="37" t="str">
        <f>A1353</f>
        <v>Thu</v>
      </c>
      <c r="U1359" s="38"/>
    </row>
    <row r="1360" spans="1:21" ht="14.25" customHeight="1">
      <c r="A1360" s="337"/>
      <c r="B1360" s="268"/>
      <c r="C1360" s="42"/>
      <c r="D1360" s="40"/>
      <c r="E1360" s="39"/>
      <c r="F1360" s="41"/>
      <c r="G1360" s="342"/>
      <c r="H1360" s="36"/>
      <c r="I1360" s="36"/>
      <c r="J1360" s="36"/>
      <c r="K1360" s="412"/>
      <c r="L1360" s="2"/>
      <c r="M1360" s="1">
        <v>9</v>
      </c>
      <c r="N1360" s="15">
        <f>A1354</f>
        <v>44973</v>
      </c>
      <c r="O1360" s="15" t="str">
        <f>IF(A1356="","",A1356)</f>
        <v>Deluxe</v>
      </c>
      <c r="P1360" s="37" t="str">
        <f>A1353</f>
        <v>Thu</v>
      </c>
      <c r="U1360" s="38"/>
    </row>
    <row r="1361" spans="1:21" ht="14.25" customHeight="1" thickBot="1">
      <c r="A1361" s="336" t="s">
        <v>1469</v>
      </c>
      <c r="B1361" s="277"/>
      <c r="C1361" s="284" t="s">
        <v>2355</v>
      </c>
      <c r="D1361" s="259"/>
      <c r="E1361" s="260"/>
      <c r="F1361" s="46"/>
      <c r="G1361" s="261"/>
      <c r="H1361" s="261"/>
      <c r="I1361" s="261"/>
      <c r="J1361" s="261"/>
      <c r="K1361" s="413"/>
      <c r="L1361" s="3"/>
      <c r="M1361" s="1">
        <v>10</v>
      </c>
      <c r="N1361" s="15">
        <f>A1354</f>
        <v>44973</v>
      </c>
      <c r="O1361" s="15" t="str">
        <f>IF(A1356="","",A1356)</f>
        <v>Deluxe</v>
      </c>
      <c r="P1361" s="37" t="str">
        <f>A1353</f>
        <v>Thu</v>
      </c>
      <c r="U1361" s="38"/>
    </row>
    <row r="1362" spans="1:21" s="239" customFormat="1" ht="14.25" customHeight="1">
      <c r="A1362" s="480"/>
      <c r="B1362" s="234"/>
      <c r="C1362" s="262"/>
      <c r="D1362" s="232"/>
      <c r="E1362" s="41"/>
      <c r="F1362" s="41"/>
      <c r="G1362" s="263"/>
      <c r="H1362" s="263"/>
      <c r="I1362" s="263"/>
      <c r="J1362" s="263"/>
      <c r="K1362" s="411"/>
      <c r="L1362" s="235"/>
      <c r="M1362" s="236"/>
      <c r="N1362" s="237"/>
      <c r="O1362" s="237"/>
      <c r="P1362" s="238"/>
      <c r="U1362" s="240"/>
    </row>
    <row r="1363" spans="1:21" ht="14.25" customHeight="1">
      <c r="A1363" s="331" t="s">
        <v>944</v>
      </c>
      <c r="B1363" s="268">
        <v>5</v>
      </c>
      <c r="C1363" s="42">
        <v>0.35069444444444442</v>
      </c>
      <c r="D1363" s="29" t="s">
        <v>1982</v>
      </c>
      <c r="E1363" s="28" t="s">
        <v>873</v>
      </c>
      <c r="F1363" s="28" t="s">
        <v>2436</v>
      </c>
      <c r="G1363" s="36">
        <v>585</v>
      </c>
      <c r="H1363" s="36">
        <v>176</v>
      </c>
      <c r="I1363" s="36"/>
      <c r="J1363" s="36">
        <v>134500</v>
      </c>
      <c r="K1363" s="412">
        <v>0</v>
      </c>
      <c r="L1363" s="2"/>
      <c r="M1363" s="1">
        <v>2</v>
      </c>
      <c r="N1363" s="15">
        <f>A1364</f>
        <v>44973</v>
      </c>
      <c r="O1363" s="15" t="str">
        <f>IF(A1366="","",A1366)</f>
        <v>Uco</v>
      </c>
      <c r="P1363" s="37" t="str">
        <f>A1363</f>
        <v>Thu</v>
      </c>
      <c r="U1363" s="38"/>
    </row>
    <row r="1364" spans="1:21" ht="14.25" customHeight="1">
      <c r="A1364" s="332">
        <v>44973</v>
      </c>
      <c r="B1364" s="268"/>
      <c r="C1364" s="42"/>
      <c r="D1364" s="29" t="s">
        <v>2434</v>
      </c>
      <c r="E1364" s="329" t="s">
        <v>2433</v>
      </c>
      <c r="F1364" s="28" t="s">
        <v>2437</v>
      </c>
      <c r="G1364" s="36"/>
      <c r="H1364" s="36"/>
      <c r="I1364" s="36"/>
      <c r="J1364" s="36"/>
      <c r="K1364" s="412"/>
      <c r="L1364" s="2"/>
      <c r="M1364" s="1">
        <v>3</v>
      </c>
      <c r="N1364" s="15">
        <f>A1364</f>
        <v>44973</v>
      </c>
      <c r="O1364" s="15" t="str">
        <f>IF(A1366="","",A1366)</f>
        <v>Uco</v>
      </c>
      <c r="P1364" s="37" t="str">
        <f>A1363</f>
        <v>Thu</v>
      </c>
      <c r="U1364" s="38"/>
    </row>
    <row r="1365" spans="1:21" ht="14.25" customHeight="1">
      <c r="A1365" s="333">
        <v>217</v>
      </c>
      <c r="B1365" s="268"/>
      <c r="C1365" s="42"/>
      <c r="D1365" s="29" t="s">
        <v>2435</v>
      </c>
      <c r="E1365" s="28"/>
      <c r="F1365" s="28" t="s">
        <v>2438</v>
      </c>
      <c r="G1365" s="36"/>
      <c r="H1365" s="36"/>
      <c r="I1365" s="36"/>
      <c r="J1365" s="36"/>
      <c r="K1365" s="412"/>
      <c r="L1365" s="2"/>
      <c r="M1365" s="1">
        <v>4</v>
      </c>
      <c r="N1365" s="15">
        <f>A1364</f>
        <v>44973</v>
      </c>
      <c r="O1365" s="15" t="str">
        <f>IF(A1366="","",A1366)</f>
        <v>Uco</v>
      </c>
      <c r="P1365" s="37" t="str">
        <f>A1363</f>
        <v>Thu</v>
      </c>
      <c r="U1365" s="38"/>
    </row>
    <row r="1366" spans="1:21" ht="14.25" customHeight="1">
      <c r="A1366" s="334" t="s">
        <v>848</v>
      </c>
      <c r="B1366" s="268"/>
      <c r="C1366" s="42">
        <v>0.34722222222222227</v>
      </c>
      <c r="D1366" s="29" t="s">
        <v>2214</v>
      </c>
      <c r="E1366" s="28" t="s">
        <v>8</v>
      </c>
      <c r="F1366" s="329"/>
      <c r="G1366" s="36">
        <v>390</v>
      </c>
      <c r="H1366" s="36">
        <v>117</v>
      </c>
      <c r="I1366" s="36">
        <v>273</v>
      </c>
      <c r="J1366" s="36"/>
      <c r="K1366" s="412">
        <v>0</v>
      </c>
      <c r="L1366" s="2"/>
      <c r="M1366" s="1">
        <v>5</v>
      </c>
      <c r="N1366" s="15">
        <f>A1364</f>
        <v>44973</v>
      </c>
      <c r="O1366" s="15" t="str">
        <f>IF(A1366="","",A1366)</f>
        <v>Uco</v>
      </c>
      <c r="P1366" s="37" t="str">
        <f>A1363</f>
        <v>Thu</v>
      </c>
      <c r="U1366" s="38"/>
    </row>
    <row r="1367" spans="1:21" ht="14.25" customHeight="1">
      <c r="A1367" s="335" t="s">
        <v>1298</v>
      </c>
      <c r="B1367" s="268"/>
      <c r="C1367" s="42"/>
      <c r="D1367" s="29" t="s">
        <v>846</v>
      </c>
      <c r="E1367" s="28"/>
      <c r="F1367" s="41"/>
      <c r="G1367" s="36"/>
      <c r="H1367" s="36"/>
      <c r="I1367" s="36"/>
      <c r="J1367" s="36"/>
      <c r="K1367" s="412"/>
      <c r="L1367" s="2"/>
      <c r="M1367" s="1">
        <v>6</v>
      </c>
      <c r="N1367" s="15">
        <f>A1364</f>
        <v>44973</v>
      </c>
      <c r="O1367" s="15" t="str">
        <f>IF(A1366="","",A1366)</f>
        <v>Uco</v>
      </c>
      <c r="P1367" s="37" t="str">
        <f>A1363</f>
        <v>Thu</v>
      </c>
      <c r="U1367" s="38"/>
    </row>
    <row r="1368" spans="1:21" ht="14.25" customHeight="1">
      <c r="A1368" s="335" t="s">
        <v>2442</v>
      </c>
      <c r="B1368" s="268"/>
      <c r="C1368" s="42"/>
      <c r="D1368" s="29"/>
      <c r="E1368" s="28"/>
      <c r="F1368" s="28"/>
      <c r="G1368" s="36"/>
      <c r="H1368" s="36"/>
      <c r="I1368" s="36"/>
      <c r="J1368" s="36"/>
      <c r="K1368" s="412"/>
      <c r="L1368" s="2"/>
      <c r="M1368" s="1">
        <v>7</v>
      </c>
      <c r="N1368" s="15">
        <f>A1364</f>
        <v>44973</v>
      </c>
      <c r="O1368" s="15" t="str">
        <f>IF(A1366="","",A1366)</f>
        <v>Uco</v>
      </c>
      <c r="P1368" s="37" t="str">
        <f>A1363</f>
        <v>Thu</v>
      </c>
      <c r="U1368" s="38"/>
    </row>
    <row r="1369" spans="1:21" ht="14.25" customHeight="1">
      <c r="A1369" s="335" t="s">
        <v>2443</v>
      </c>
      <c r="B1369" s="268"/>
      <c r="C1369" s="42"/>
      <c r="D1369" s="29"/>
      <c r="E1369" s="28"/>
      <c r="F1369" s="28"/>
      <c r="G1369" s="36"/>
      <c r="H1369" s="36"/>
      <c r="I1369" s="36"/>
      <c r="J1369" s="36"/>
      <c r="K1369" s="412"/>
      <c r="L1369" s="2"/>
      <c r="M1369" s="1">
        <v>8</v>
      </c>
      <c r="N1369" s="15">
        <f>A1364</f>
        <v>44973</v>
      </c>
      <c r="O1369" s="15" t="str">
        <f>IF(A1366="","",A1366)</f>
        <v>Uco</v>
      </c>
      <c r="P1369" s="37" t="str">
        <f>A1363</f>
        <v>Thu</v>
      </c>
      <c r="U1369" s="38"/>
    </row>
    <row r="1370" spans="1:21" ht="14.25" customHeight="1">
      <c r="A1370" s="337"/>
      <c r="B1370" s="268"/>
      <c r="C1370" s="42"/>
      <c r="D1370" s="29"/>
      <c r="E1370" s="28"/>
      <c r="F1370" s="28"/>
      <c r="G1370" s="36"/>
      <c r="H1370" s="36"/>
      <c r="I1370" s="36"/>
      <c r="J1370" s="36"/>
      <c r="K1370" s="412"/>
      <c r="L1370" s="2"/>
      <c r="M1370" s="1">
        <v>9</v>
      </c>
      <c r="N1370" s="15">
        <f>A1364</f>
        <v>44973</v>
      </c>
      <c r="O1370" s="15" t="str">
        <f>IF(A1366="","",A1366)</f>
        <v>Uco</v>
      </c>
      <c r="P1370" s="37" t="str">
        <f>A1363</f>
        <v>Thu</v>
      </c>
      <c r="U1370" s="38"/>
    </row>
    <row r="1371" spans="1:21" ht="14.25" customHeight="1" thickBot="1">
      <c r="A1371" s="336" t="s">
        <v>2439</v>
      </c>
      <c r="B1371" s="277"/>
      <c r="C1371" s="284" t="s">
        <v>2355</v>
      </c>
      <c r="D1371" s="259"/>
      <c r="E1371" s="260"/>
      <c r="F1371" s="46"/>
      <c r="G1371" s="261"/>
      <c r="H1371" s="261"/>
      <c r="I1371" s="261"/>
      <c r="J1371" s="261"/>
      <c r="K1371" s="413"/>
      <c r="L1371" s="3"/>
      <c r="M1371" s="1">
        <v>10</v>
      </c>
      <c r="N1371" s="15">
        <f>A1364</f>
        <v>44973</v>
      </c>
      <c r="O1371" s="15" t="str">
        <f>IF(A1366="","",A1366)</f>
        <v>Uco</v>
      </c>
      <c r="P1371" s="37" t="str">
        <f>A1363</f>
        <v>Thu</v>
      </c>
      <c r="U1371" s="38"/>
    </row>
    <row r="1372" spans="1:21" s="239" customFormat="1" ht="14.25" customHeight="1">
      <c r="A1372" s="330"/>
      <c r="B1372" s="234"/>
      <c r="C1372" s="262"/>
      <c r="D1372" s="328"/>
      <c r="E1372" s="41"/>
      <c r="F1372" s="41"/>
      <c r="G1372" s="263"/>
      <c r="H1372" s="263"/>
      <c r="I1372" s="263"/>
      <c r="J1372" s="263"/>
      <c r="K1372" s="411"/>
      <c r="L1372" s="235"/>
      <c r="M1372" s="236"/>
      <c r="N1372" s="237"/>
      <c r="O1372" s="237"/>
      <c r="P1372" s="238"/>
      <c r="U1372" s="240"/>
    </row>
    <row r="1373" spans="1:21" ht="14.25" customHeight="1">
      <c r="A1373" s="331" t="s">
        <v>945</v>
      </c>
      <c r="B1373" s="268">
        <v>2</v>
      </c>
      <c r="C1373" s="42">
        <v>0.375</v>
      </c>
      <c r="D1373" s="12" t="s">
        <v>2317</v>
      </c>
      <c r="E1373" s="28" t="s">
        <v>1583</v>
      </c>
      <c r="F1373" s="329" t="s">
        <v>2452</v>
      </c>
      <c r="G1373" s="36">
        <v>390</v>
      </c>
      <c r="H1373" s="36"/>
      <c r="I1373" s="36">
        <v>117</v>
      </c>
      <c r="J1373" s="36">
        <v>253</v>
      </c>
      <c r="K1373" s="412">
        <v>0</v>
      </c>
      <c r="L1373" s="2"/>
      <c r="M1373" s="1">
        <v>2</v>
      </c>
      <c r="N1373" s="15">
        <f>A1374</f>
        <v>44974</v>
      </c>
      <c r="O1373" s="15" t="str">
        <f>IF(A1376="","",A1376)</f>
        <v>Uco</v>
      </c>
      <c r="P1373" s="37" t="str">
        <f>A1373</f>
        <v>Fri</v>
      </c>
      <c r="U1373" s="38"/>
    </row>
    <row r="1374" spans="1:21" ht="14.25" customHeight="1">
      <c r="A1374" s="332">
        <v>44974</v>
      </c>
      <c r="B1374" s="268"/>
      <c r="C1374" s="43"/>
      <c r="D1374" s="29" t="s">
        <v>846</v>
      </c>
      <c r="E1374" s="28"/>
      <c r="F1374" s="41"/>
      <c r="G1374" s="342"/>
      <c r="H1374" s="342"/>
      <c r="I1374" s="36"/>
      <c r="J1374" s="36"/>
      <c r="K1374" s="412"/>
      <c r="L1374" s="2"/>
      <c r="M1374" s="1">
        <v>3</v>
      </c>
      <c r="N1374" s="15">
        <f>A1374</f>
        <v>44974</v>
      </c>
      <c r="O1374" s="15" t="str">
        <f>IF(A1376="","",A1376)</f>
        <v>Uco</v>
      </c>
      <c r="P1374" s="37" t="str">
        <f>A1373</f>
        <v>Fri</v>
      </c>
      <c r="U1374" s="38"/>
    </row>
    <row r="1375" spans="1:21" ht="14.25" customHeight="1">
      <c r="A1375" s="333">
        <v>218</v>
      </c>
      <c r="B1375" s="268"/>
      <c r="C1375" s="42"/>
      <c r="D1375" s="29"/>
      <c r="E1375" s="28"/>
      <c r="F1375" s="28"/>
      <c r="G1375" s="36"/>
      <c r="H1375" s="342"/>
      <c r="I1375" s="36"/>
      <c r="J1375" s="36"/>
      <c r="K1375" s="412"/>
      <c r="L1375" s="2"/>
      <c r="M1375" s="1">
        <v>4</v>
      </c>
      <c r="N1375" s="15">
        <f>A1374</f>
        <v>44974</v>
      </c>
      <c r="O1375" s="15" t="str">
        <f>IF(A1376="","",A1376)</f>
        <v>Uco</v>
      </c>
      <c r="P1375" s="37" t="str">
        <f>A1373</f>
        <v>Fri</v>
      </c>
      <c r="U1375" s="38"/>
    </row>
    <row r="1376" spans="1:21" ht="14.25" customHeight="1">
      <c r="A1376" s="334" t="s">
        <v>848</v>
      </c>
      <c r="B1376" s="268"/>
      <c r="C1376" s="43"/>
      <c r="D1376" s="40"/>
      <c r="E1376" s="39"/>
      <c r="F1376" s="39"/>
      <c r="G1376" s="342"/>
      <c r="H1376" s="342"/>
      <c r="I1376" s="36"/>
      <c r="J1376" s="36"/>
      <c r="K1376" s="412"/>
      <c r="L1376" s="2"/>
      <c r="M1376" s="1">
        <v>5</v>
      </c>
      <c r="N1376" s="15">
        <f>A1374</f>
        <v>44974</v>
      </c>
      <c r="O1376" s="15" t="str">
        <f>IF(A1376="","",A1376)</f>
        <v>Uco</v>
      </c>
      <c r="P1376" s="37" t="str">
        <f>A1373</f>
        <v>Fri</v>
      </c>
      <c r="U1376" s="38"/>
    </row>
    <row r="1377" spans="1:21" ht="14.25" customHeight="1">
      <c r="A1377" s="481" t="s">
        <v>2453</v>
      </c>
      <c r="B1377" s="268"/>
      <c r="C1377" s="42"/>
      <c r="D1377" s="29"/>
      <c r="E1377" s="28"/>
      <c r="F1377" s="39"/>
      <c r="G1377" s="36"/>
      <c r="H1377" s="36"/>
      <c r="I1377" s="36"/>
      <c r="J1377" s="36"/>
      <c r="K1377" s="412"/>
      <c r="L1377" s="2"/>
      <c r="M1377" s="1">
        <v>6</v>
      </c>
      <c r="N1377" s="15">
        <f>A1374</f>
        <v>44974</v>
      </c>
      <c r="O1377" s="15" t="str">
        <f>IF(A1376="","",A1376)</f>
        <v>Uco</v>
      </c>
      <c r="P1377" s="37" t="str">
        <f>A1373</f>
        <v>Fri</v>
      </c>
      <c r="U1377" s="38"/>
    </row>
    <row r="1378" spans="1:21" ht="14.25" customHeight="1">
      <c r="A1378" s="482" t="s">
        <v>2454</v>
      </c>
      <c r="B1378" s="268"/>
      <c r="C1378" s="42"/>
      <c r="D1378" s="29"/>
      <c r="E1378" s="28"/>
      <c r="F1378" s="39"/>
      <c r="G1378" s="36"/>
      <c r="H1378" s="36"/>
      <c r="I1378" s="36"/>
      <c r="J1378" s="36"/>
      <c r="K1378" s="412"/>
      <c r="L1378" s="2"/>
      <c r="M1378" s="1">
        <v>7</v>
      </c>
      <c r="N1378" s="15">
        <f>A1374</f>
        <v>44974</v>
      </c>
      <c r="O1378" s="15" t="str">
        <f>IF(A1376="","",A1376)</f>
        <v>Uco</v>
      </c>
      <c r="P1378" s="37" t="str">
        <f>A1373</f>
        <v>Fri</v>
      </c>
      <c r="U1378" s="38"/>
    </row>
    <row r="1379" spans="1:21" ht="14.25" customHeight="1">
      <c r="A1379" s="481" t="s">
        <v>888</v>
      </c>
      <c r="B1379" s="268"/>
      <c r="C1379" s="42"/>
      <c r="D1379" s="29"/>
      <c r="E1379" s="28"/>
      <c r="F1379" s="39"/>
      <c r="G1379" s="36"/>
      <c r="H1379" s="36"/>
      <c r="I1379" s="36"/>
      <c r="J1379" s="36"/>
      <c r="K1379" s="412"/>
      <c r="L1379" s="2"/>
      <c r="M1379" s="1">
        <v>8</v>
      </c>
      <c r="N1379" s="15">
        <f>A1374</f>
        <v>44974</v>
      </c>
      <c r="O1379" s="15" t="str">
        <f>IF(A1376="","",A1376)</f>
        <v>Uco</v>
      </c>
      <c r="P1379" s="37" t="str">
        <f>A1373</f>
        <v>Fri</v>
      </c>
      <c r="U1379" s="38"/>
    </row>
    <row r="1380" spans="1:21" ht="14.25" customHeight="1">
      <c r="A1380" s="337"/>
      <c r="B1380" s="268"/>
      <c r="C1380" s="42"/>
      <c r="D1380" s="29"/>
      <c r="E1380" s="28"/>
      <c r="F1380" s="39"/>
      <c r="G1380" s="36"/>
      <c r="H1380" s="36"/>
      <c r="I1380" s="36"/>
      <c r="J1380" s="36"/>
      <c r="K1380" s="412"/>
      <c r="L1380" s="2"/>
      <c r="M1380" s="1">
        <v>9</v>
      </c>
      <c r="N1380" s="15">
        <f>A1374</f>
        <v>44974</v>
      </c>
      <c r="O1380" s="15" t="str">
        <f>IF(A1376="","",A1376)</f>
        <v>Uco</v>
      </c>
      <c r="P1380" s="37" t="str">
        <f>A1373</f>
        <v>Fri</v>
      </c>
      <c r="U1380" s="38"/>
    </row>
    <row r="1381" spans="1:21" ht="14.25" customHeight="1" thickBot="1">
      <c r="A1381" s="336" t="s">
        <v>2451</v>
      </c>
      <c r="B1381" s="277"/>
      <c r="C1381" s="284" t="s">
        <v>2357</v>
      </c>
      <c r="D1381" s="259"/>
      <c r="E1381" s="260"/>
      <c r="F1381" s="46"/>
      <c r="G1381" s="261"/>
      <c r="H1381" s="261"/>
      <c r="I1381" s="261"/>
      <c r="J1381" s="261"/>
      <c r="K1381" s="413"/>
      <c r="L1381" s="3"/>
      <c r="M1381" s="1">
        <v>10</v>
      </c>
      <c r="N1381" s="15">
        <f>A1374</f>
        <v>44974</v>
      </c>
      <c r="O1381" s="15" t="str">
        <f>IF(A1376="","",A1376)</f>
        <v>Uco</v>
      </c>
      <c r="P1381" s="37" t="str">
        <f>A1373</f>
        <v>Fri</v>
      </c>
      <c r="U1381" s="38"/>
    </row>
    <row r="1382" spans="1:21" s="239" customFormat="1" ht="14.25" customHeight="1">
      <c r="A1382" s="330"/>
      <c r="B1382" s="234"/>
      <c r="C1382" s="262"/>
      <c r="D1382" s="328" t="s">
        <v>2456</v>
      </c>
      <c r="E1382" s="41"/>
      <c r="F1382" s="41"/>
      <c r="G1382" s="263"/>
      <c r="H1382" s="263"/>
      <c r="I1382" s="263"/>
      <c r="J1382" s="263"/>
      <c r="K1382" s="411"/>
      <c r="L1382" s="235"/>
      <c r="M1382" s="236"/>
      <c r="N1382" s="237"/>
      <c r="O1382" s="237"/>
      <c r="P1382" s="238"/>
      <c r="U1382" s="240"/>
    </row>
    <row r="1383" spans="1:21" ht="14.25" customHeight="1">
      <c r="A1383" s="331" t="s">
        <v>946</v>
      </c>
      <c r="B1383" s="268">
        <v>5</v>
      </c>
      <c r="C1383" s="42">
        <v>0.36805555555555558</v>
      </c>
      <c r="D1383" s="12" t="s">
        <v>2273</v>
      </c>
      <c r="E1383" s="28" t="s">
        <v>2274</v>
      </c>
      <c r="F1383" s="370" t="s">
        <v>1625</v>
      </c>
      <c r="G1383" s="36">
        <v>370</v>
      </c>
      <c r="H1383" s="36">
        <v>111</v>
      </c>
      <c r="I1383" s="36"/>
      <c r="J1383" s="36">
        <v>239</v>
      </c>
      <c r="K1383" s="412">
        <v>0</v>
      </c>
      <c r="L1383" s="2"/>
      <c r="M1383" s="1">
        <v>2</v>
      </c>
      <c r="N1383" s="15">
        <f>A1384</f>
        <v>44975</v>
      </c>
      <c r="O1383" s="15" t="str">
        <f>IF(A1386="","",A1386)</f>
        <v>Luján</v>
      </c>
      <c r="P1383" s="37" t="str">
        <f>A1383</f>
        <v>Sat</v>
      </c>
      <c r="U1383" s="38"/>
    </row>
    <row r="1384" spans="1:21" ht="14.25" customHeight="1">
      <c r="A1384" s="332">
        <v>44975</v>
      </c>
      <c r="B1384" s="268"/>
      <c r="C1384" s="42"/>
      <c r="D1384" s="29" t="s">
        <v>2455</v>
      </c>
      <c r="E1384" s="28"/>
      <c r="F1384" s="28" t="s">
        <v>2457</v>
      </c>
      <c r="G1384" s="36"/>
      <c r="H1384" s="36"/>
      <c r="I1384" s="36"/>
      <c r="J1384" s="36"/>
      <c r="K1384" s="412"/>
      <c r="L1384" s="2"/>
      <c r="M1384" s="1">
        <v>3</v>
      </c>
      <c r="N1384" s="15">
        <f>A1384</f>
        <v>44975</v>
      </c>
      <c r="O1384" s="15" t="str">
        <f>IF(A1386="","",A1386)</f>
        <v>Luján</v>
      </c>
      <c r="P1384" s="37" t="str">
        <f>A1383</f>
        <v>Sat</v>
      </c>
      <c r="U1384" s="38"/>
    </row>
    <row r="1385" spans="1:21" ht="14.25" customHeight="1">
      <c r="A1385" s="333">
        <v>219</v>
      </c>
      <c r="B1385" s="268"/>
      <c r="C1385" s="42">
        <v>0.3611111111111111</v>
      </c>
      <c r="D1385" s="29" t="s">
        <v>2446</v>
      </c>
      <c r="E1385" s="12" t="s">
        <v>2462</v>
      </c>
      <c r="F1385" s="28" t="s">
        <v>2450</v>
      </c>
      <c r="G1385" s="36">
        <v>720</v>
      </c>
      <c r="H1385" s="36">
        <v>720</v>
      </c>
      <c r="I1385" s="36"/>
      <c r="J1385" s="276"/>
      <c r="K1385" s="412">
        <v>0</v>
      </c>
      <c r="L1385" s="2"/>
      <c r="M1385" s="1">
        <v>4</v>
      </c>
      <c r="N1385" s="15">
        <f>A1384</f>
        <v>44975</v>
      </c>
      <c r="O1385" s="15" t="str">
        <f>IF(A1386="","",A1386)</f>
        <v>Luján</v>
      </c>
      <c r="P1385" s="37" t="str">
        <f>A1383</f>
        <v>Sat</v>
      </c>
      <c r="U1385" s="38"/>
    </row>
    <row r="1386" spans="1:21" ht="14.25" customHeight="1">
      <c r="A1386" s="334" t="s">
        <v>64</v>
      </c>
      <c r="B1386" s="268"/>
      <c r="C1386" s="43"/>
      <c r="D1386" s="29" t="s">
        <v>846</v>
      </c>
      <c r="E1386" s="28"/>
      <c r="F1386" s="370" t="s">
        <v>2472</v>
      </c>
      <c r="G1386" s="342"/>
      <c r="H1386" s="342"/>
      <c r="I1386" s="36"/>
      <c r="J1386" s="36"/>
      <c r="K1386" s="412"/>
      <c r="L1386" s="2"/>
      <c r="M1386" s="1">
        <v>5</v>
      </c>
      <c r="N1386" s="15">
        <f>A1384</f>
        <v>44975</v>
      </c>
      <c r="O1386" s="15" t="str">
        <f>IF(A1386="","",A1386)</f>
        <v>Luján</v>
      </c>
      <c r="P1386" s="37" t="str">
        <f>A1383</f>
        <v>Sat</v>
      </c>
      <c r="U1386" s="38"/>
    </row>
    <row r="1387" spans="1:21" ht="14.25" customHeight="1">
      <c r="A1387" s="335" t="s">
        <v>1674</v>
      </c>
      <c r="B1387" s="268"/>
      <c r="C1387" s="42">
        <v>0.36458333333333331</v>
      </c>
      <c r="D1387" s="29" t="s">
        <v>2459</v>
      </c>
      <c r="E1387" s="28" t="s">
        <v>2458</v>
      </c>
      <c r="F1387" s="329" t="s">
        <v>2502</v>
      </c>
      <c r="G1387" s="36">
        <v>185</v>
      </c>
      <c r="H1387" s="36"/>
      <c r="I1387" s="36"/>
      <c r="J1387" s="36">
        <v>45000</v>
      </c>
      <c r="K1387" s="412">
        <v>0</v>
      </c>
      <c r="L1387" s="2"/>
      <c r="M1387" s="1">
        <v>6</v>
      </c>
      <c r="N1387" s="15">
        <f>A1384</f>
        <v>44975</v>
      </c>
      <c r="O1387" s="15" t="str">
        <f>IF(A1386="","",A1386)</f>
        <v>Luján</v>
      </c>
      <c r="P1387" s="37" t="str">
        <f>A1383</f>
        <v>Sat</v>
      </c>
      <c r="U1387" s="38"/>
    </row>
    <row r="1388" spans="1:21" ht="14.25" customHeight="1">
      <c r="A1388" s="335" t="s">
        <v>1093</v>
      </c>
      <c r="B1388" s="268"/>
      <c r="C1388" s="42"/>
      <c r="D1388" s="29"/>
      <c r="E1388" s="28"/>
      <c r="F1388" s="370" t="s">
        <v>2472</v>
      </c>
      <c r="G1388" s="36"/>
      <c r="H1388" s="36"/>
      <c r="I1388" s="36"/>
      <c r="J1388" s="36"/>
      <c r="K1388" s="412"/>
      <c r="L1388" s="2"/>
      <c r="M1388" s="1">
        <v>7</v>
      </c>
      <c r="N1388" s="15">
        <f>A1384</f>
        <v>44975</v>
      </c>
      <c r="O1388" s="15" t="str">
        <f>IF(A1386="","",A1386)</f>
        <v>Luján</v>
      </c>
      <c r="P1388" s="37" t="str">
        <f>A1383</f>
        <v>Sat</v>
      </c>
      <c r="U1388" s="38"/>
    </row>
    <row r="1389" spans="1:21" ht="14.25" customHeight="1">
      <c r="A1389" s="335" t="s">
        <v>1028</v>
      </c>
      <c r="B1389" s="268"/>
      <c r="C1389" s="42"/>
      <c r="D1389" s="29"/>
      <c r="E1389" s="28"/>
      <c r="F1389" s="39"/>
      <c r="G1389" s="36"/>
      <c r="H1389" s="36"/>
      <c r="I1389" s="36"/>
      <c r="J1389" s="36"/>
      <c r="K1389" s="412"/>
      <c r="L1389" s="2"/>
      <c r="M1389" s="1">
        <v>8</v>
      </c>
      <c r="N1389" s="15">
        <f>A1384</f>
        <v>44975</v>
      </c>
      <c r="O1389" s="15" t="str">
        <f>IF(A1386="","",A1386)</f>
        <v>Luján</v>
      </c>
      <c r="P1389" s="37" t="str">
        <f>A1383</f>
        <v>Sat</v>
      </c>
      <c r="U1389" s="38"/>
    </row>
    <row r="1390" spans="1:21" ht="14.25" customHeight="1">
      <c r="A1390" s="335" t="s">
        <v>1553</v>
      </c>
      <c r="B1390" s="268"/>
      <c r="C1390" s="42"/>
      <c r="D1390" s="29"/>
      <c r="E1390" s="28"/>
      <c r="F1390" s="39"/>
      <c r="G1390" s="36"/>
      <c r="H1390" s="36"/>
      <c r="I1390" s="36"/>
      <c r="J1390" s="36"/>
      <c r="K1390" s="412"/>
      <c r="L1390" s="2"/>
      <c r="M1390" s="1">
        <v>9</v>
      </c>
      <c r="N1390" s="15">
        <f>A1384</f>
        <v>44975</v>
      </c>
      <c r="O1390" s="15" t="str">
        <f>IF(A1386="","",A1386)</f>
        <v>Luján</v>
      </c>
      <c r="P1390" s="37" t="str">
        <f>A1383</f>
        <v>Sat</v>
      </c>
      <c r="U1390" s="38"/>
    </row>
    <row r="1391" spans="1:21" ht="14.25" customHeight="1" thickBot="1">
      <c r="A1391" s="336" t="s">
        <v>2461</v>
      </c>
      <c r="B1391" s="277"/>
      <c r="C1391" s="284" t="s">
        <v>2284</v>
      </c>
      <c r="D1391" s="259"/>
      <c r="E1391" s="260"/>
      <c r="F1391" s="46"/>
      <c r="G1391" s="261"/>
      <c r="H1391" s="261"/>
      <c r="I1391" s="261"/>
      <c r="J1391" s="261"/>
      <c r="K1391" s="413"/>
      <c r="L1391" s="3"/>
      <c r="M1391" s="1">
        <v>10</v>
      </c>
      <c r="N1391" s="15">
        <f>A1384</f>
        <v>44975</v>
      </c>
      <c r="O1391" s="15" t="str">
        <f>IF(A1386="","",A1386)</f>
        <v>Luján</v>
      </c>
      <c r="P1391" s="37" t="str">
        <f>A1383</f>
        <v>Sat</v>
      </c>
      <c r="U1391" s="38"/>
    </row>
    <row r="1392" spans="1:21" s="239" customFormat="1" ht="14.25" customHeight="1">
      <c r="A1392" s="330"/>
      <c r="B1392" s="234"/>
      <c r="C1392" s="262"/>
      <c r="D1392" s="328"/>
      <c r="E1392" s="41"/>
      <c r="F1392" s="41"/>
      <c r="G1392" s="263"/>
      <c r="H1392" s="263"/>
      <c r="I1392" s="263"/>
      <c r="J1392" s="263"/>
      <c r="K1392" s="411"/>
      <c r="L1392" s="235"/>
      <c r="M1392" s="236"/>
      <c r="N1392" s="237"/>
      <c r="O1392" s="237"/>
      <c r="P1392" s="238"/>
      <c r="U1392" s="240"/>
    </row>
    <row r="1393" spans="1:21" ht="14.25" customHeight="1">
      <c r="A1393" s="331" t="s">
        <v>947</v>
      </c>
      <c r="B1393" s="268">
        <v>7</v>
      </c>
      <c r="C1393" s="42">
        <v>0.35416666666666669</v>
      </c>
      <c r="D1393" s="12" t="s">
        <v>1800</v>
      </c>
      <c r="E1393" s="28" t="s">
        <v>2467</v>
      </c>
      <c r="F1393" s="28" t="s">
        <v>1113</v>
      </c>
      <c r="G1393" s="276">
        <v>740</v>
      </c>
      <c r="H1393" s="276"/>
      <c r="I1393" s="36">
        <v>222</v>
      </c>
      <c r="J1393" s="36">
        <v>478</v>
      </c>
      <c r="K1393" s="412">
        <v>0</v>
      </c>
      <c r="L1393" s="2"/>
      <c r="M1393" s="1">
        <v>2</v>
      </c>
      <c r="N1393" s="15">
        <f>A1394</f>
        <v>44976</v>
      </c>
      <c r="O1393" s="15" t="str">
        <f>IF(A1396="","",A1396)</f>
        <v>Uco</v>
      </c>
      <c r="P1393" s="37" t="str">
        <f>A1393</f>
        <v>Sun</v>
      </c>
      <c r="U1393" s="38"/>
    </row>
    <row r="1394" spans="1:21" ht="14.25" customHeight="1">
      <c r="A1394" s="332">
        <v>44976</v>
      </c>
      <c r="B1394" s="268"/>
      <c r="C1394" s="42"/>
      <c r="D1394" s="29" t="s">
        <v>1802</v>
      </c>
      <c r="E1394" s="39"/>
      <c r="F1394" s="329" t="s">
        <v>1801</v>
      </c>
      <c r="G1394" s="342"/>
      <c r="H1394" s="342"/>
      <c r="I1394" s="36"/>
      <c r="J1394" s="36"/>
      <c r="K1394" s="412"/>
      <c r="L1394" s="2"/>
      <c r="M1394" s="1">
        <v>3</v>
      </c>
      <c r="N1394" s="15">
        <f>A1394</f>
        <v>44976</v>
      </c>
      <c r="O1394" s="15" t="str">
        <f>IF(A1396="","",A1396)</f>
        <v>Uco</v>
      </c>
      <c r="P1394" s="37" t="str">
        <f>A1393</f>
        <v>Sun</v>
      </c>
      <c r="U1394" s="38"/>
    </row>
    <row r="1395" spans="1:21" ht="14.25" customHeight="1">
      <c r="A1395" s="333">
        <v>220</v>
      </c>
      <c r="B1395" s="268"/>
      <c r="C1395" s="42"/>
      <c r="D1395" s="29" t="s">
        <v>1816</v>
      </c>
      <c r="E1395" s="41"/>
      <c r="F1395" s="329" t="s">
        <v>1803</v>
      </c>
      <c r="G1395" s="342"/>
      <c r="H1395" s="342"/>
      <c r="I1395" s="36"/>
      <c r="J1395" s="36"/>
      <c r="K1395" s="412"/>
      <c r="L1395" s="2"/>
      <c r="M1395" s="1">
        <v>4</v>
      </c>
      <c r="N1395" s="15">
        <f>A1394</f>
        <v>44976</v>
      </c>
      <c r="O1395" s="15" t="str">
        <f>IF(A1396="","",A1396)</f>
        <v>Uco</v>
      </c>
      <c r="P1395" s="37" t="str">
        <f>A1393</f>
        <v>Sun</v>
      </c>
      <c r="U1395" s="38"/>
    </row>
    <row r="1396" spans="1:21" ht="14.25" customHeight="1">
      <c r="A1396" s="334" t="s">
        <v>848</v>
      </c>
      <c r="B1396" s="268"/>
      <c r="C1396" s="43"/>
      <c r="D1396" s="29" t="s">
        <v>846</v>
      </c>
      <c r="E1396" s="39"/>
      <c r="F1396" s="41"/>
      <c r="G1396" s="342"/>
      <c r="H1396" s="342"/>
      <c r="I1396" s="36"/>
      <c r="J1396" s="36"/>
      <c r="K1396" s="412"/>
      <c r="L1396" s="2"/>
      <c r="M1396" s="1">
        <v>5</v>
      </c>
      <c r="N1396" s="15">
        <f>A1394</f>
        <v>44976</v>
      </c>
      <c r="O1396" s="15" t="str">
        <f>IF(A1396="","",A1396)</f>
        <v>Uco</v>
      </c>
      <c r="P1396" s="37" t="str">
        <f>A1393</f>
        <v>Sun</v>
      </c>
      <c r="U1396" s="38"/>
    </row>
    <row r="1397" spans="1:21" ht="14.25" customHeight="1">
      <c r="A1397" s="335" t="s">
        <v>1644</v>
      </c>
      <c r="B1397" s="268"/>
      <c r="C1397" s="42">
        <v>0.3576388888888889</v>
      </c>
      <c r="D1397" s="29" t="s">
        <v>2446</v>
      </c>
      <c r="E1397" s="12" t="s">
        <v>2468</v>
      </c>
      <c r="F1397" s="28" t="s">
        <v>2476</v>
      </c>
      <c r="G1397" s="36">
        <v>720</v>
      </c>
      <c r="H1397" s="36">
        <v>720</v>
      </c>
      <c r="I1397" s="36"/>
      <c r="J1397" s="36"/>
      <c r="K1397" s="412">
        <v>0</v>
      </c>
      <c r="L1397" s="2"/>
      <c r="M1397" s="1">
        <v>6</v>
      </c>
      <c r="N1397" s="15">
        <f>A1394</f>
        <v>44976</v>
      </c>
      <c r="O1397" s="15" t="str">
        <f>IF(A1396="","",A1396)</f>
        <v>Uco</v>
      </c>
      <c r="P1397" s="37" t="str">
        <f>A1393</f>
        <v>Sun</v>
      </c>
      <c r="U1397" s="38"/>
    </row>
    <row r="1398" spans="1:21" ht="14.25" customHeight="1">
      <c r="A1398" s="335" t="s">
        <v>998</v>
      </c>
      <c r="B1398" s="268"/>
      <c r="C1398" s="42"/>
      <c r="D1398" s="29" t="s">
        <v>846</v>
      </c>
      <c r="E1398" s="39"/>
      <c r="F1398" s="370" t="s">
        <v>2483</v>
      </c>
      <c r="G1398" s="36"/>
      <c r="H1398" s="36"/>
      <c r="I1398" s="36"/>
      <c r="J1398" s="36"/>
      <c r="K1398" s="412"/>
      <c r="L1398" s="2"/>
      <c r="M1398" s="1">
        <v>7</v>
      </c>
      <c r="N1398" s="15">
        <f>A1394</f>
        <v>44976</v>
      </c>
      <c r="O1398" s="15" t="str">
        <f>IF(A1396="","",A1396)</f>
        <v>Uco</v>
      </c>
      <c r="P1398" s="37" t="str">
        <f>A1393</f>
        <v>Sun</v>
      </c>
      <c r="U1398" s="38"/>
    </row>
    <row r="1399" spans="1:21" ht="14.25" customHeight="1">
      <c r="A1399" s="335" t="s">
        <v>2295</v>
      </c>
      <c r="B1399" s="268"/>
      <c r="C1399" s="42">
        <v>0.35069444444444442</v>
      </c>
      <c r="D1399" s="29" t="s">
        <v>2459</v>
      </c>
      <c r="E1399" s="28" t="s">
        <v>2465</v>
      </c>
      <c r="F1399" s="329" t="s">
        <v>2466</v>
      </c>
      <c r="G1399" s="36">
        <v>185</v>
      </c>
      <c r="H1399" s="36"/>
      <c r="I1399" s="36"/>
      <c r="J1399" s="36">
        <v>45000</v>
      </c>
      <c r="K1399" s="412">
        <v>0</v>
      </c>
      <c r="L1399" s="2"/>
      <c r="M1399" s="1">
        <v>8</v>
      </c>
      <c r="N1399" s="15">
        <f>A1394</f>
        <v>44976</v>
      </c>
      <c r="O1399" s="15" t="str">
        <f>IF(A1396="","",A1396)</f>
        <v>Uco</v>
      </c>
      <c r="P1399" s="37" t="str">
        <f>A1393</f>
        <v>Sun</v>
      </c>
      <c r="U1399" s="38"/>
    </row>
    <row r="1400" spans="1:21" ht="14.25" customHeight="1">
      <c r="A1400" s="337"/>
      <c r="B1400" s="268"/>
      <c r="C1400" s="42"/>
      <c r="D1400" s="29"/>
      <c r="E1400" s="39"/>
      <c r="F1400" s="370" t="s">
        <v>2483</v>
      </c>
      <c r="G1400" s="36"/>
      <c r="H1400" s="36"/>
      <c r="I1400" s="36"/>
      <c r="J1400" s="36"/>
      <c r="K1400" s="412"/>
      <c r="L1400" s="2"/>
      <c r="M1400" s="1">
        <v>9</v>
      </c>
      <c r="N1400" s="15">
        <f>A1394</f>
        <v>44976</v>
      </c>
      <c r="O1400" s="15" t="str">
        <f>IF(A1396="","",A1396)</f>
        <v>Uco</v>
      </c>
      <c r="P1400" s="37" t="str">
        <f>A1393</f>
        <v>Sun</v>
      </c>
      <c r="U1400" s="38"/>
    </row>
    <row r="1401" spans="1:21" ht="14.25" customHeight="1" thickBot="1">
      <c r="A1401" s="336" t="s">
        <v>2471</v>
      </c>
      <c r="B1401" s="277"/>
      <c r="C1401" s="284" t="s">
        <v>2143</v>
      </c>
      <c r="D1401" s="259"/>
      <c r="E1401" s="260"/>
      <c r="F1401" s="46"/>
      <c r="G1401" s="261"/>
      <c r="H1401" s="261"/>
      <c r="I1401" s="261"/>
      <c r="J1401" s="261"/>
      <c r="K1401" s="413"/>
      <c r="L1401" s="3"/>
      <c r="M1401" s="1">
        <v>10</v>
      </c>
      <c r="N1401" s="15">
        <f>A1394</f>
        <v>44976</v>
      </c>
      <c r="O1401" s="15" t="str">
        <f>IF(A1396="","",A1396)</f>
        <v>Uco</v>
      </c>
      <c r="P1401" s="37" t="str">
        <f>A1393</f>
        <v>Sun</v>
      </c>
      <c r="U1401" s="38"/>
    </row>
    <row r="1402" spans="1:21" s="246" customFormat="1" ht="14.25" customHeight="1">
      <c r="A1402" s="330"/>
      <c r="B1402" s="242"/>
      <c r="C1402" s="324"/>
      <c r="D1402" s="243"/>
      <c r="E1402" s="255"/>
      <c r="F1402" s="255"/>
      <c r="G1402" s="245"/>
      <c r="H1402" s="245"/>
      <c r="I1402" s="245"/>
      <c r="J1402" s="245"/>
      <c r="K1402" s="245"/>
      <c r="L1402" s="244"/>
      <c r="N1402" s="247"/>
      <c r="O1402" s="247"/>
      <c r="P1402" s="248"/>
      <c r="U1402" s="249"/>
    </row>
    <row r="1403" spans="1:21" s="252" customFormat="1" ht="14.25" customHeight="1">
      <c r="A1403" s="331" t="s">
        <v>941</v>
      </c>
      <c r="B1403" s="272">
        <v>2</v>
      </c>
      <c r="C1403" s="325">
        <v>0.3888888888888889</v>
      </c>
      <c r="D1403" s="270" t="s">
        <v>1946</v>
      </c>
      <c r="E1403" s="269" t="s">
        <v>274</v>
      </c>
      <c r="F1403" s="269" t="s">
        <v>1501</v>
      </c>
      <c r="G1403" s="251">
        <v>310</v>
      </c>
      <c r="H1403" s="251"/>
      <c r="I1403" s="251" t="s">
        <v>2474</v>
      </c>
      <c r="J1403" s="251"/>
      <c r="K1403" s="454">
        <v>0</v>
      </c>
      <c r="L1403" s="250"/>
      <c r="M1403" s="252">
        <v>2</v>
      </c>
      <c r="N1403" s="253">
        <f>A1404</f>
        <v>44977</v>
      </c>
      <c r="O1403" s="253" t="str">
        <f>IF(A1406="","",A1406)</f>
        <v>Laid Back</v>
      </c>
      <c r="P1403" s="254" t="str">
        <f>A1403</f>
        <v>Mon</v>
      </c>
      <c r="U1403" s="253"/>
    </row>
    <row r="1404" spans="1:21" s="252" customFormat="1" ht="14.25" customHeight="1">
      <c r="A1404" s="332">
        <v>44977</v>
      </c>
      <c r="B1404" s="272"/>
      <c r="C1404" s="325"/>
      <c r="D1404" s="271" t="s">
        <v>1947</v>
      </c>
      <c r="E1404" s="269"/>
      <c r="F1404" s="269" t="s">
        <v>2444</v>
      </c>
      <c r="G1404" s="251"/>
      <c r="H1404" s="251"/>
      <c r="I1404" s="251"/>
      <c r="J1404" s="251"/>
      <c r="K1404" s="454"/>
      <c r="L1404" s="250"/>
      <c r="M1404" s="252">
        <v>3</v>
      </c>
      <c r="N1404" s="253">
        <f>A1404</f>
        <v>44977</v>
      </c>
      <c r="O1404" s="253" t="str">
        <f>IF(A1406="","",A1406)</f>
        <v>Laid Back</v>
      </c>
      <c r="P1404" s="254" t="str">
        <f>A1403</f>
        <v>Mon</v>
      </c>
      <c r="U1404" s="253"/>
    </row>
    <row r="1405" spans="1:21" s="252" customFormat="1" ht="14.25" customHeight="1">
      <c r="A1405" s="333">
        <v>221</v>
      </c>
      <c r="B1405" s="272"/>
      <c r="C1405" s="325"/>
      <c r="D1405" s="271"/>
      <c r="E1405" s="269"/>
      <c r="F1405" s="419" t="s">
        <v>2445</v>
      </c>
      <c r="G1405" s="251"/>
      <c r="H1405" s="267"/>
      <c r="I1405" s="251"/>
      <c r="J1405" s="251"/>
      <c r="K1405" s="454"/>
      <c r="L1405" s="250"/>
      <c r="M1405" s="252">
        <v>4</v>
      </c>
      <c r="N1405" s="253">
        <f>A1404</f>
        <v>44977</v>
      </c>
      <c r="O1405" s="253" t="str">
        <f>IF(A1406="","",A1406)</f>
        <v>Laid Back</v>
      </c>
      <c r="P1405" s="254" t="str">
        <f>A1403</f>
        <v>Mon</v>
      </c>
      <c r="U1405" s="253"/>
    </row>
    <row r="1406" spans="1:21" s="252" customFormat="1" ht="14.25" customHeight="1">
      <c r="A1406" s="334" t="s">
        <v>1193</v>
      </c>
      <c r="B1406" s="272"/>
      <c r="C1406" s="326"/>
      <c r="D1406" s="256"/>
      <c r="E1406" s="244"/>
      <c r="F1406" s="419" t="s">
        <v>2488</v>
      </c>
      <c r="G1406" s="267"/>
      <c r="H1406" s="267"/>
      <c r="I1406" s="251"/>
      <c r="J1406" s="251"/>
      <c r="K1406" s="454"/>
      <c r="L1406" s="250"/>
      <c r="M1406" s="252">
        <v>5</v>
      </c>
      <c r="N1406" s="253">
        <f>A1404</f>
        <v>44977</v>
      </c>
      <c r="O1406" s="253" t="str">
        <f>IF(A1406="","",A1406)</f>
        <v>Laid Back</v>
      </c>
      <c r="P1406" s="254" t="str">
        <f>A1403</f>
        <v>Mon</v>
      </c>
      <c r="U1406" s="253"/>
    </row>
    <row r="1407" spans="1:21" s="252" customFormat="1" ht="14.25" customHeight="1">
      <c r="A1407" s="335" t="s">
        <v>2431</v>
      </c>
      <c r="B1407" s="272"/>
      <c r="C1407" s="325"/>
      <c r="D1407" s="271"/>
      <c r="E1407" s="269"/>
      <c r="G1407" s="251"/>
      <c r="H1407" s="251"/>
      <c r="I1407" s="251"/>
      <c r="J1407" s="251"/>
      <c r="K1407" s="454"/>
      <c r="L1407" s="250"/>
      <c r="M1407" s="252">
        <v>6</v>
      </c>
      <c r="N1407" s="253">
        <f>A1404</f>
        <v>44977</v>
      </c>
      <c r="O1407" s="253" t="str">
        <f>IF(A1406="","",A1406)</f>
        <v>Laid Back</v>
      </c>
      <c r="P1407" s="254" t="str">
        <f>A1403</f>
        <v>Mon</v>
      </c>
      <c r="U1407" s="253"/>
    </row>
    <row r="1408" spans="1:21" s="252" customFormat="1" ht="14.25" customHeight="1">
      <c r="A1408" s="335" t="s">
        <v>2489</v>
      </c>
      <c r="B1408" s="272"/>
      <c r="C1408" s="325"/>
      <c r="D1408" s="271" t="s">
        <v>1977</v>
      </c>
      <c r="E1408" s="269"/>
      <c r="F1408" s="244"/>
      <c r="G1408" s="251"/>
      <c r="H1408" s="251"/>
      <c r="I1408" s="251"/>
      <c r="J1408" s="251"/>
      <c r="K1408" s="454"/>
      <c r="L1408" s="250"/>
      <c r="M1408" s="252">
        <v>7</v>
      </c>
      <c r="N1408" s="253">
        <f>A1404</f>
        <v>44977</v>
      </c>
      <c r="O1408" s="253" t="str">
        <f>IF(A1406="","",A1406)</f>
        <v>Laid Back</v>
      </c>
      <c r="P1408" s="254" t="str">
        <f>A1403</f>
        <v>Mon</v>
      </c>
      <c r="U1408" s="253"/>
    </row>
    <row r="1409" spans="1:21" s="252" customFormat="1" ht="14.25" customHeight="1">
      <c r="A1409" s="337"/>
      <c r="B1409" s="272"/>
      <c r="C1409" s="325"/>
      <c r="D1409" s="271"/>
      <c r="E1409" s="269"/>
      <c r="F1409" s="244"/>
      <c r="G1409" s="251"/>
      <c r="H1409" s="251"/>
      <c r="I1409" s="251"/>
      <c r="J1409" s="251"/>
      <c r="K1409" s="454"/>
      <c r="L1409" s="250"/>
      <c r="M1409" s="252">
        <v>8</v>
      </c>
      <c r="N1409" s="253">
        <f>A1404</f>
        <v>44977</v>
      </c>
      <c r="O1409" s="253" t="str">
        <f>IF(A1406="","",A1406)</f>
        <v>Laid Back</v>
      </c>
      <c r="P1409" s="254" t="str">
        <f>A1403</f>
        <v>Mon</v>
      </c>
      <c r="U1409" s="253"/>
    </row>
    <row r="1410" spans="1:21" s="252" customFormat="1" ht="14.25" customHeight="1">
      <c r="A1410" s="337"/>
      <c r="B1410" s="272"/>
      <c r="C1410" s="325"/>
      <c r="D1410" s="271"/>
      <c r="E1410" s="269"/>
      <c r="F1410" s="244"/>
      <c r="G1410" s="251"/>
      <c r="H1410" s="251"/>
      <c r="I1410" s="251"/>
      <c r="J1410" s="251"/>
      <c r="K1410" s="454"/>
      <c r="L1410" s="250"/>
      <c r="M1410" s="252">
        <v>9</v>
      </c>
      <c r="N1410" s="253">
        <f>A1404</f>
        <v>44977</v>
      </c>
      <c r="O1410" s="253" t="str">
        <f>IF(A1406="","",A1406)</f>
        <v>Laid Back</v>
      </c>
      <c r="P1410" s="254" t="str">
        <f>A1403</f>
        <v>Mon</v>
      </c>
      <c r="U1410" s="253"/>
    </row>
    <row r="1411" spans="1:21" s="252" customFormat="1" ht="14.25" customHeight="1" thickBot="1">
      <c r="A1411" s="336" t="s">
        <v>2473</v>
      </c>
      <c r="B1411" s="278"/>
      <c r="C1411" s="327" t="s">
        <v>2460</v>
      </c>
      <c r="D1411" s="264"/>
      <c r="E1411" s="265"/>
      <c r="F1411" s="258"/>
      <c r="G1411" s="266"/>
      <c r="H1411" s="266"/>
      <c r="I1411" s="266"/>
      <c r="J1411" s="266"/>
      <c r="K1411" s="459"/>
      <c r="L1411" s="257"/>
      <c r="M1411" s="252">
        <v>10</v>
      </c>
      <c r="N1411" s="253">
        <f>A1404</f>
        <v>44977</v>
      </c>
      <c r="O1411" s="253" t="str">
        <f>IF(A1406="","",A1406)</f>
        <v>Laid Back</v>
      </c>
      <c r="P1411" s="254" t="str">
        <f>A1403</f>
        <v>Mon</v>
      </c>
      <c r="U1411" s="253"/>
    </row>
    <row r="1412" spans="1:21" s="246" customFormat="1" ht="14.25" customHeight="1">
      <c r="A1412" s="330"/>
      <c r="B1412" s="242"/>
      <c r="C1412" s="324"/>
      <c r="D1412" s="465"/>
      <c r="E1412" s="255"/>
      <c r="F1412" s="255"/>
      <c r="G1412" s="245"/>
      <c r="H1412" s="245"/>
      <c r="I1412" s="245"/>
      <c r="J1412" s="245"/>
      <c r="K1412" s="245"/>
      <c r="L1412" s="244"/>
      <c r="N1412" s="247"/>
      <c r="O1412" s="247"/>
      <c r="P1412" s="248"/>
      <c r="U1412" s="249"/>
    </row>
    <row r="1413" spans="1:21" s="252" customFormat="1" ht="14.25" customHeight="1">
      <c r="A1413" s="331" t="s">
        <v>941</v>
      </c>
      <c r="B1413" s="272">
        <v>4</v>
      </c>
      <c r="C1413" s="325">
        <v>0.375</v>
      </c>
      <c r="D1413" s="270" t="s">
        <v>2477</v>
      </c>
      <c r="E1413" s="269" t="s">
        <v>62</v>
      </c>
      <c r="F1413" s="269" t="s">
        <v>2478</v>
      </c>
      <c r="G1413" s="251">
        <v>370</v>
      </c>
      <c r="H1413" s="251"/>
      <c r="I1413" s="251">
        <v>370</v>
      </c>
      <c r="J1413" s="251"/>
      <c r="K1413" s="454">
        <v>0</v>
      </c>
      <c r="L1413" s="250"/>
      <c r="M1413" s="252">
        <v>2</v>
      </c>
      <c r="N1413" s="253">
        <f>A1414</f>
        <v>44977</v>
      </c>
      <c r="O1413" s="253" t="str">
        <f>IF(A1416="","",A1416)</f>
        <v>Luján</v>
      </c>
      <c r="P1413" s="254" t="str">
        <f>A1413</f>
        <v>Mon</v>
      </c>
      <c r="U1413" s="253"/>
    </row>
    <row r="1414" spans="1:21" s="252" customFormat="1" ht="14.25" customHeight="1">
      <c r="A1414" s="332">
        <v>44977</v>
      </c>
      <c r="B1414" s="272"/>
      <c r="C1414" s="325"/>
      <c r="D1414" s="271" t="s">
        <v>846</v>
      </c>
      <c r="E1414" s="269"/>
      <c r="F1414" s="419"/>
      <c r="G1414" s="251"/>
      <c r="H1414" s="251"/>
      <c r="I1414" s="251"/>
      <c r="J1414" s="251"/>
      <c r="K1414" s="454"/>
      <c r="L1414" s="250"/>
      <c r="M1414" s="252">
        <v>3</v>
      </c>
      <c r="N1414" s="253">
        <f>A1414</f>
        <v>44977</v>
      </c>
      <c r="O1414" s="253" t="str">
        <f>IF(A1416="","",A1416)</f>
        <v>Luján</v>
      </c>
      <c r="P1414" s="254" t="str">
        <f>A1413</f>
        <v>Mon</v>
      </c>
      <c r="U1414" s="253"/>
    </row>
    <row r="1415" spans="1:21" s="252" customFormat="1" ht="14.25" customHeight="1">
      <c r="A1415" s="333">
        <v>222</v>
      </c>
      <c r="B1415" s="272"/>
      <c r="C1415" s="325">
        <v>0.3888888888888889</v>
      </c>
      <c r="D1415" s="271" t="s">
        <v>2479</v>
      </c>
      <c r="E1415" s="269" t="s">
        <v>294</v>
      </c>
      <c r="F1415" s="419" t="s">
        <v>2486</v>
      </c>
      <c r="G1415" s="251">
        <v>370</v>
      </c>
      <c r="H1415" s="267"/>
      <c r="I1415" s="251">
        <v>370</v>
      </c>
      <c r="J1415" s="251"/>
      <c r="K1415" s="454">
        <v>0</v>
      </c>
      <c r="L1415" s="250"/>
      <c r="M1415" s="252">
        <v>4</v>
      </c>
      <c r="N1415" s="253">
        <f>A1414</f>
        <v>44977</v>
      </c>
      <c r="O1415" s="253" t="str">
        <f>IF(A1416="","",A1416)</f>
        <v>Luján</v>
      </c>
      <c r="P1415" s="254" t="str">
        <f>A1413</f>
        <v>Mon</v>
      </c>
      <c r="U1415" s="253"/>
    </row>
    <row r="1416" spans="1:21" s="252" customFormat="1" ht="14.25" customHeight="1">
      <c r="A1416" s="334" t="s">
        <v>64</v>
      </c>
      <c r="B1416" s="272"/>
      <c r="C1416" s="326"/>
      <c r="D1416" s="271" t="s">
        <v>2480</v>
      </c>
      <c r="E1416" s="244"/>
      <c r="F1416" s="269" t="s">
        <v>2487</v>
      </c>
      <c r="G1416" s="267"/>
      <c r="H1416" s="267"/>
      <c r="I1416" s="251"/>
      <c r="J1416" s="251"/>
      <c r="K1416" s="454"/>
      <c r="L1416" s="250"/>
      <c r="M1416" s="252">
        <v>5</v>
      </c>
      <c r="N1416" s="253">
        <f>A1414</f>
        <v>44977</v>
      </c>
      <c r="O1416" s="253" t="str">
        <f>IF(A1416="","",A1416)</f>
        <v>Luján</v>
      </c>
      <c r="P1416" s="254" t="str">
        <f>A1413</f>
        <v>Mon</v>
      </c>
      <c r="U1416" s="253"/>
    </row>
    <row r="1417" spans="1:21" s="252" customFormat="1" ht="14.25" customHeight="1">
      <c r="A1417" s="340" t="s">
        <v>2481</v>
      </c>
      <c r="B1417" s="272"/>
      <c r="C1417" s="325"/>
      <c r="D1417" s="271"/>
      <c r="E1417" s="269"/>
      <c r="F1417" s="244"/>
      <c r="G1417" s="251"/>
      <c r="H1417" s="251"/>
      <c r="I1417" s="251"/>
      <c r="J1417" s="251"/>
      <c r="K1417" s="454"/>
      <c r="L1417" s="250"/>
      <c r="M1417" s="252">
        <v>6</v>
      </c>
      <c r="N1417" s="253">
        <f>A1414</f>
        <v>44977</v>
      </c>
      <c r="O1417" s="253" t="str">
        <f>IF(A1416="","",A1416)</f>
        <v>Luján</v>
      </c>
      <c r="P1417" s="254" t="str">
        <f>A1413</f>
        <v>Mon</v>
      </c>
      <c r="U1417" s="253"/>
    </row>
    <row r="1418" spans="1:21" s="252" customFormat="1" ht="14.25" customHeight="1">
      <c r="A1418" s="335" t="s">
        <v>2302</v>
      </c>
      <c r="B1418" s="272"/>
      <c r="C1418" s="325"/>
      <c r="D1418" s="271"/>
      <c r="E1418" s="269"/>
      <c r="F1418" s="244"/>
      <c r="G1418" s="251"/>
      <c r="H1418" s="251"/>
      <c r="I1418" s="251"/>
      <c r="J1418" s="251"/>
      <c r="K1418" s="454"/>
      <c r="L1418" s="250"/>
      <c r="M1418" s="252">
        <v>7</v>
      </c>
      <c r="N1418" s="253">
        <f>A1414</f>
        <v>44977</v>
      </c>
      <c r="O1418" s="253" t="str">
        <f>IF(A1416="","",A1416)</f>
        <v>Luján</v>
      </c>
      <c r="P1418" s="254" t="str">
        <f>A1413</f>
        <v>Mon</v>
      </c>
      <c r="U1418" s="253"/>
    </row>
    <row r="1419" spans="1:21" s="252" customFormat="1" ht="14.25" customHeight="1">
      <c r="A1419" s="335" t="s">
        <v>1036</v>
      </c>
      <c r="B1419" s="272"/>
      <c r="C1419" s="325"/>
      <c r="D1419" s="271"/>
      <c r="E1419" s="269"/>
      <c r="F1419" s="244"/>
      <c r="G1419" s="251"/>
      <c r="H1419" s="251"/>
      <c r="I1419" s="251"/>
      <c r="J1419" s="251"/>
      <c r="K1419" s="454"/>
      <c r="L1419" s="250"/>
      <c r="M1419" s="252">
        <v>8</v>
      </c>
      <c r="N1419" s="253">
        <f>A1414</f>
        <v>44977</v>
      </c>
      <c r="O1419" s="253" t="str">
        <f>IF(A1416="","",A1416)</f>
        <v>Luján</v>
      </c>
      <c r="P1419" s="254" t="str">
        <f>A1413</f>
        <v>Mon</v>
      </c>
      <c r="U1419" s="253"/>
    </row>
    <row r="1420" spans="1:21" s="252" customFormat="1" ht="14.25" customHeight="1">
      <c r="A1420" s="335" t="s">
        <v>2397</v>
      </c>
      <c r="B1420" s="272"/>
      <c r="C1420" s="325"/>
      <c r="D1420" s="271"/>
      <c r="E1420" s="269"/>
      <c r="F1420" s="244"/>
      <c r="G1420" s="251"/>
      <c r="H1420" s="251"/>
      <c r="I1420" s="251"/>
      <c r="J1420" s="251"/>
      <c r="K1420" s="454"/>
      <c r="L1420" s="250"/>
      <c r="M1420" s="252">
        <v>9</v>
      </c>
      <c r="N1420" s="253">
        <f>A1414</f>
        <v>44977</v>
      </c>
      <c r="O1420" s="253" t="str">
        <f>IF(A1416="","",A1416)</f>
        <v>Luján</v>
      </c>
      <c r="P1420" s="254" t="str">
        <f>A1413</f>
        <v>Mon</v>
      </c>
      <c r="U1420" s="253"/>
    </row>
    <row r="1421" spans="1:21" s="252" customFormat="1" ht="14.25" customHeight="1" thickBot="1">
      <c r="A1421" s="336" t="s">
        <v>2482</v>
      </c>
      <c r="B1421" s="278"/>
      <c r="C1421" s="327" t="s">
        <v>2460</v>
      </c>
      <c r="D1421" s="264"/>
      <c r="E1421" s="265"/>
      <c r="F1421" s="258"/>
      <c r="G1421" s="266"/>
      <c r="H1421" s="266"/>
      <c r="I1421" s="266"/>
      <c r="J1421" s="266"/>
      <c r="K1421" s="459"/>
      <c r="L1421" s="257"/>
      <c r="M1421" s="252">
        <v>10</v>
      </c>
      <c r="N1421" s="253">
        <f>A1414</f>
        <v>44977</v>
      </c>
      <c r="O1421" s="253" t="str">
        <f>IF(A1416="","",A1416)</f>
        <v>Luján</v>
      </c>
      <c r="P1421" s="254" t="str">
        <f>A1413</f>
        <v>Mon</v>
      </c>
      <c r="U1421" s="253"/>
    </row>
    <row r="1422" spans="1:21" s="239" customFormat="1" ht="14.25" customHeight="1">
      <c r="A1422" s="330"/>
      <c r="B1422" s="234"/>
      <c r="C1422" s="262"/>
      <c r="D1422" s="328"/>
      <c r="E1422" s="41"/>
      <c r="F1422" s="41"/>
      <c r="G1422" s="263"/>
      <c r="H1422" s="263"/>
      <c r="I1422" s="263"/>
      <c r="J1422" s="263"/>
      <c r="K1422" s="411"/>
      <c r="L1422" s="235"/>
      <c r="M1422" s="236"/>
      <c r="N1422" s="237"/>
      <c r="O1422" s="237"/>
      <c r="P1422" s="238"/>
      <c r="U1422" s="240"/>
    </row>
    <row r="1423" spans="1:21" ht="14.25" customHeight="1">
      <c r="A1423" s="331" t="s">
        <v>943</v>
      </c>
      <c r="B1423" s="268">
        <v>3</v>
      </c>
      <c r="C1423" s="42">
        <v>0.35416666666666669</v>
      </c>
      <c r="D1423" s="12" t="s">
        <v>2166</v>
      </c>
      <c r="E1423" s="28" t="s">
        <v>62</v>
      </c>
      <c r="F1423" s="329" t="s">
        <v>2499</v>
      </c>
      <c r="G1423" s="36">
        <v>940</v>
      </c>
      <c r="H1423" s="36"/>
      <c r="I1423" s="36" t="s">
        <v>2485</v>
      </c>
      <c r="J1423" s="36"/>
      <c r="K1423" s="412">
        <v>0</v>
      </c>
      <c r="L1423" s="2"/>
      <c r="M1423" s="1">
        <v>2</v>
      </c>
      <c r="N1423" s="15">
        <f>A1424</f>
        <v>44979</v>
      </c>
      <c r="O1423" s="15" t="str">
        <f>IF(A1426="","",A1426)</f>
        <v>Uco</v>
      </c>
      <c r="P1423" s="37" t="str">
        <f>A1423</f>
        <v>Wed</v>
      </c>
      <c r="U1423" s="38"/>
    </row>
    <row r="1424" spans="1:21" ht="14.25" customHeight="1">
      <c r="A1424" s="332">
        <v>44979</v>
      </c>
      <c r="B1424" s="268"/>
      <c r="C1424" s="42"/>
      <c r="D1424" s="29" t="s">
        <v>2484</v>
      </c>
      <c r="E1424" s="28"/>
      <c r="F1424" s="370" t="s">
        <v>2516</v>
      </c>
      <c r="G1424" s="36"/>
      <c r="H1424" s="36"/>
      <c r="I1424" s="36"/>
      <c r="J1424" s="36"/>
      <c r="K1424" s="412"/>
      <c r="L1424" s="2"/>
      <c r="M1424" s="1">
        <v>3</v>
      </c>
      <c r="N1424" s="15">
        <f>A1424</f>
        <v>44979</v>
      </c>
      <c r="O1424" s="15" t="str">
        <f>IF(A1426="","",A1426)</f>
        <v>Uco</v>
      </c>
      <c r="P1424" s="37" t="str">
        <f>A1423</f>
        <v>Wed</v>
      </c>
      <c r="U1424" s="38"/>
    </row>
    <row r="1425" spans="1:21" ht="14.25" customHeight="1">
      <c r="A1425" s="333">
        <v>223</v>
      </c>
      <c r="B1425" s="268"/>
      <c r="C1425" s="42">
        <v>0.34722222222222227</v>
      </c>
      <c r="D1425" s="29" t="s">
        <v>2500</v>
      </c>
      <c r="E1425" s="28" t="s">
        <v>2495</v>
      </c>
      <c r="F1425" s="329" t="s">
        <v>2263</v>
      </c>
      <c r="G1425" s="36">
        <v>195</v>
      </c>
      <c r="H1425" s="36"/>
      <c r="I1425" s="36">
        <v>59</v>
      </c>
      <c r="J1425" s="36">
        <v>126</v>
      </c>
      <c r="K1425" s="412">
        <v>0</v>
      </c>
      <c r="L1425" s="2"/>
      <c r="M1425" s="1">
        <v>4</v>
      </c>
      <c r="N1425" s="15">
        <f>A1424</f>
        <v>44979</v>
      </c>
      <c r="O1425" s="15" t="str">
        <f>IF(A1426="","",A1426)</f>
        <v>Uco</v>
      </c>
      <c r="P1425" s="37" t="str">
        <f>A1423</f>
        <v>Wed</v>
      </c>
      <c r="U1425" s="38"/>
    </row>
    <row r="1426" spans="1:21" ht="14.25" customHeight="1">
      <c r="A1426" s="334" t="s">
        <v>848</v>
      </c>
      <c r="B1426" s="268"/>
      <c r="C1426" s="43"/>
      <c r="D1426" s="40"/>
      <c r="E1426" s="39"/>
      <c r="F1426" s="41"/>
      <c r="G1426" s="342"/>
      <c r="H1426" s="342"/>
      <c r="I1426" s="36"/>
      <c r="J1426" s="36"/>
      <c r="K1426" s="412"/>
      <c r="L1426" s="2"/>
      <c r="M1426" s="1">
        <v>5</v>
      </c>
      <c r="N1426" s="15">
        <f>A1424</f>
        <v>44979</v>
      </c>
      <c r="O1426" s="15" t="str">
        <f>IF(A1426="","",A1426)</f>
        <v>Uco</v>
      </c>
      <c r="P1426" s="37" t="str">
        <f>A1423</f>
        <v>Wed</v>
      </c>
      <c r="U1426" s="38"/>
    </row>
    <row r="1427" spans="1:21" ht="14.25" customHeight="1">
      <c r="A1427" s="335" t="s">
        <v>1298</v>
      </c>
      <c r="B1427" s="268"/>
      <c r="C1427" s="42"/>
      <c r="D1427" s="40"/>
      <c r="E1427" s="28"/>
      <c r="F1427" s="39"/>
      <c r="G1427" s="36"/>
      <c r="H1427" s="36"/>
      <c r="I1427" s="36"/>
      <c r="J1427" s="36"/>
      <c r="K1427" s="412"/>
      <c r="L1427" s="2"/>
      <c r="M1427" s="1">
        <v>6</v>
      </c>
      <c r="N1427" s="15">
        <f>A1424</f>
        <v>44979</v>
      </c>
      <c r="O1427" s="15" t="str">
        <f>IF(A1426="","",A1426)</f>
        <v>Uco</v>
      </c>
      <c r="P1427" s="37" t="str">
        <f>A1423</f>
        <v>Wed</v>
      </c>
      <c r="U1427" s="38"/>
    </row>
    <row r="1428" spans="1:21" ht="14.25" customHeight="1">
      <c r="A1428" s="335" t="s">
        <v>3400</v>
      </c>
      <c r="B1428" s="268"/>
      <c r="C1428" s="42"/>
      <c r="D1428" s="29"/>
      <c r="E1428" s="28"/>
      <c r="F1428" s="39"/>
      <c r="G1428" s="36"/>
      <c r="H1428" s="36"/>
      <c r="I1428" s="36"/>
      <c r="J1428" s="36"/>
      <c r="K1428" s="412"/>
      <c r="L1428" s="2"/>
      <c r="M1428" s="1">
        <v>7</v>
      </c>
      <c r="N1428" s="15">
        <f>A1424</f>
        <v>44979</v>
      </c>
      <c r="O1428" s="15" t="str">
        <f>IF(A1426="","",A1426)</f>
        <v>Uco</v>
      </c>
      <c r="P1428" s="37" t="str">
        <f>A1423</f>
        <v>Wed</v>
      </c>
      <c r="U1428" s="38"/>
    </row>
    <row r="1429" spans="1:21" ht="14.25" customHeight="1">
      <c r="A1429" s="335" t="s">
        <v>2199</v>
      </c>
      <c r="B1429" s="268"/>
      <c r="C1429" s="42"/>
      <c r="D1429" s="29"/>
      <c r="E1429" s="28"/>
      <c r="F1429" s="39"/>
      <c r="G1429" s="36"/>
      <c r="H1429" s="36"/>
      <c r="I1429" s="36"/>
      <c r="J1429" s="36"/>
      <c r="K1429" s="412"/>
      <c r="L1429" s="2"/>
      <c r="M1429" s="1">
        <v>8</v>
      </c>
      <c r="N1429" s="15">
        <f>A1424</f>
        <v>44979</v>
      </c>
      <c r="O1429" s="15" t="str">
        <f>IF(A1426="","",A1426)</f>
        <v>Uco</v>
      </c>
      <c r="P1429" s="37" t="str">
        <f>A1423</f>
        <v>Wed</v>
      </c>
      <c r="U1429" s="38"/>
    </row>
    <row r="1430" spans="1:21" ht="14.25" customHeight="1">
      <c r="A1430" s="337"/>
      <c r="B1430" s="268"/>
      <c r="C1430" s="42"/>
      <c r="D1430" s="29"/>
      <c r="E1430" s="28"/>
      <c r="F1430" s="39"/>
      <c r="G1430" s="36"/>
      <c r="H1430" s="36"/>
      <c r="I1430" s="36"/>
      <c r="J1430" s="36"/>
      <c r="K1430" s="412"/>
      <c r="L1430" s="2"/>
      <c r="M1430" s="1">
        <v>9</v>
      </c>
      <c r="N1430" s="15">
        <f>A1424</f>
        <v>44979</v>
      </c>
      <c r="O1430" s="15" t="str">
        <f>IF(A1426="","",A1426)</f>
        <v>Uco</v>
      </c>
      <c r="P1430" s="37" t="str">
        <f>A1423</f>
        <v>Wed</v>
      </c>
      <c r="U1430" s="38"/>
    </row>
    <row r="1431" spans="1:21" ht="14.25" customHeight="1" thickBot="1">
      <c r="A1431" s="336" t="s">
        <v>2497</v>
      </c>
      <c r="B1431" s="277"/>
      <c r="C1431" s="284" t="s">
        <v>2144</v>
      </c>
      <c r="D1431" s="259"/>
      <c r="E1431" s="260"/>
      <c r="F1431" s="46"/>
      <c r="G1431" s="261"/>
      <c r="H1431" s="261"/>
      <c r="I1431" s="261"/>
      <c r="J1431" s="261"/>
      <c r="K1431" s="413"/>
      <c r="L1431" s="3"/>
      <c r="M1431" s="1">
        <v>10</v>
      </c>
      <c r="N1431" s="15">
        <f>A1424</f>
        <v>44979</v>
      </c>
      <c r="O1431" s="15" t="str">
        <f>IF(A1426="","",A1426)</f>
        <v>Uco</v>
      </c>
      <c r="P1431" s="37" t="str">
        <f>A1423</f>
        <v>Wed</v>
      </c>
      <c r="U1431" s="38"/>
    </row>
    <row r="1432" spans="1:21" s="239" customFormat="1" ht="14.25" customHeight="1">
      <c r="A1432" s="330"/>
      <c r="B1432" s="234"/>
      <c r="C1432" s="262"/>
      <c r="D1432" s="232"/>
      <c r="E1432" s="41"/>
      <c r="F1432" s="41"/>
      <c r="G1432" s="263"/>
      <c r="H1432" s="263"/>
      <c r="I1432" s="263"/>
      <c r="J1432" s="263"/>
      <c r="K1432" s="411"/>
      <c r="L1432" s="235"/>
      <c r="M1432" s="236"/>
      <c r="N1432" s="237"/>
      <c r="O1432" s="237"/>
      <c r="P1432" s="238"/>
      <c r="U1432" s="240"/>
    </row>
    <row r="1433" spans="1:21" ht="14.25" customHeight="1">
      <c r="A1433" s="331" t="s">
        <v>944</v>
      </c>
      <c r="B1433" s="268">
        <v>6</v>
      </c>
      <c r="C1433" s="372">
        <v>0.3576388888888889</v>
      </c>
      <c r="D1433" s="12" t="s">
        <v>1932</v>
      </c>
      <c r="E1433" s="28" t="s">
        <v>2503</v>
      </c>
      <c r="F1433" s="28" t="s">
        <v>1933</v>
      </c>
      <c r="G1433" s="36">
        <v>1050</v>
      </c>
      <c r="H1433" s="36">
        <v>315</v>
      </c>
      <c r="I1433" s="36"/>
      <c r="J1433" s="36">
        <v>15</v>
      </c>
      <c r="K1433" s="412">
        <v>0</v>
      </c>
      <c r="L1433" s="2"/>
      <c r="M1433" s="1">
        <v>2</v>
      </c>
      <c r="N1433" s="15">
        <f>A1434</f>
        <v>44980</v>
      </c>
      <c r="O1433" s="15" t="str">
        <f>IF(A1436="","",A1436)</f>
        <v>Luján</v>
      </c>
      <c r="P1433" s="37" t="str">
        <f>A1433</f>
        <v>Thu</v>
      </c>
      <c r="U1433" s="38"/>
    </row>
    <row r="1434" spans="1:21" ht="14.25" customHeight="1">
      <c r="A1434" s="332">
        <v>44980</v>
      </c>
      <c r="B1434" s="268"/>
      <c r="C1434" s="42"/>
      <c r="D1434" s="29" t="s">
        <v>2506</v>
      </c>
      <c r="E1434" s="28"/>
      <c r="F1434" s="28" t="s">
        <v>1934</v>
      </c>
      <c r="G1434" s="36">
        <v>165</v>
      </c>
      <c r="H1434" s="342"/>
      <c r="I1434" s="36"/>
      <c r="J1434" s="36">
        <v>165</v>
      </c>
      <c r="K1434" s="412">
        <v>0</v>
      </c>
      <c r="L1434" s="2"/>
      <c r="M1434" s="1">
        <v>3</v>
      </c>
      <c r="N1434" s="15">
        <f>A1434</f>
        <v>44980</v>
      </c>
      <c r="O1434" s="15" t="str">
        <f>IF(A1436="","",A1436)</f>
        <v>Luján</v>
      </c>
      <c r="P1434" s="37" t="str">
        <f>A1433</f>
        <v>Thu</v>
      </c>
      <c r="U1434" s="38"/>
    </row>
    <row r="1435" spans="1:21" ht="14.25" customHeight="1">
      <c r="A1435" s="333">
        <v>224</v>
      </c>
      <c r="B1435" s="268"/>
      <c r="C1435" s="42"/>
      <c r="D1435" s="29" t="s">
        <v>2507</v>
      </c>
      <c r="E1435" s="28"/>
      <c r="F1435" s="329" t="s">
        <v>1935</v>
      </c>
      <c r="G1435" s="36">
        <v>165</v>
      </c>
      <c r="H1435" s="342"/>
      <c r="I1435" s="36"/>
      <c r="J1435" s="36">
        <v>165</v>
      </c>
      <c r="K1435" s="412">
        <v>0</v>
      </c>
      <c r="L1435" s="2"/>
      <c r="M1435" s="1">
        <v>4</v>
      </c>
      <c r="N1435" s="15">
        <f>A1434</f>
        <v>44980</v>
      </c>
      <c r="O1435" s="15" t="str">
        <f>IF(A1436="","",A1436)</f>
        <v>Luján</v>
      </c>
      <c r="P1435" s="37" t="str">
        <f>A1433</f>
        <v>Thu</v>
      </c>
      <c r="U1435" s="38"/>
    </row>
    <row r="1436" spans="1:21" ht="14.25" customHeight="1">
      <c r="A1436" s="334" t="s">
        <v>64</v>
      </c>
      <c r="B1436" s="268"/>
      <c r="C1436" s="43"/>
      <c r="D1436" s="29" t="s">
        <v>846</v>
      </c>
      <c r="E1436" s="28"/>
      <c r="F1436" s="329" t="s">
        <v>2534</v>
      </c>
      <c r="G1436" s="342"/>
      <c r="H1436" s="342"/>
      <c r="I1436" s="36"/>
      <c r="J1436" s="36"/>
      <c r="K1436" s="412"/>
      <c r="L1436" s="2"/>
      <c r="M1436" s="1">
        <v>5</v>
      </c>
      <c r="N1436" s="15">
        <f>A1434</f>
        <v>44980</v>
      </c>
      <c r="O1436" s="15" t="str">
        <f>IF(A1436="","",A1436)</f>
        <v>Luján</v>
      </c>
      <c r="P1436" s="37" t="str">
        <f>A1433</f>
        <v>Thu</v>
      </c>
      <c r="U1436" s="38"/>
    </row>
    <row r="1437" spans="1:21" ht="14.25" customHeight="1">
      <c r="A1437" s="340" t="s">
        <v>1629</v>
      </c>
      <c r="B1437" s="268"/>
      <c r="C1437" s="42">
        <v>0.36458333333333331</v>
      </c>
      <c r="D1437" s="29" t="s">
        <v>2505</v>
      </c>
      <c r="E1437" s="28" t="s">
        <v>2504</v>
      </c>
      <c r="F1437" s="370" t="s">
        <v>1403</v>
      </c>
      <c r="G1437" s="36">
        <v>350</v>
      </c>
      <c r="H1437" s="342"/>
      <c r="I1437" s="36">
        <v>350</v>
      </c>
      <c r="J1437" s="36"/>
      <c r="K1437" s="412">
        <v>0</v>
      </c>
      <c r="L1437" s="2"/>
      <c r="M1437" s="1">
        <v>6</v>
      </c>
      <c r="N1437" s="15">
        <f>A1434</f>
        <v>44980</v>
      </c>
      <c r="O1437" s="15" t="str">
        <f>IF(A1436="","",A1436)</f>
        <v>Luján</v>
      </c>
      <c r="P1437" s="37" t="str">
        <f>A1433</f>
        <v>Thu</v>
      </c>
      <c r="U1437" s="38"/>
    </row>
    <row r="1438" spans="1:21" ht="14.25" customHeight="1">
      <c r="A1438" s="340" t="s">
        <v>2533</v>
      </c>
      <c r="B1438" s="268"/>
      <c r="C1438" s="42"/>
      <c r="D1438" s="29" t="s">
        <v>846</v>
      </c>
      <c r="E1438" s="28"/>
      <c r="F1438" s="39"/>
      <c r="G1438" s="342"/>
      <c r="H1438" s="342"/>
      <c r="I1438" s="36"/>
      <c r="J1438" s="36"/>
      <c r="K1438" s="412"/>
      <c r="L1438" s="2"/>
      <c r="M1438" s="1">
        <v>7</v>
      </c>
      <c r="N1438" s="15">
        <f>A1434</f>
        <v>44980</v>
      </c>
      <c r="O1438" s="15" t="str">
        <f>IF(A1436="","",A1436)</f>
        <v>Luján</v>
      </c>
      <c r="P1438" s="37" t="str">
        <f>A1433</f>
        <v>Thu</v>
      </c>
      <c r="U1438" s="38"/>
    </row>
    <row r="1439" spans="1:21" ht="14.25" customHeight="1">
      <c r="A1439" s="340" t="s">
        <v>1569</v>
      </c>
      <c r="B1439" s="268"/>
      <c r="C1439" s="42"/>
      <c r="D1439" s="29"/>
      <c r="E1439" s="28"/>
      <c r="F1439" s="39"/>
      <c r="G1439" s="36"/>
      <c r="H1439" s="36"/>
      <c r="I1439" s="36"/>
      <c r="J1439" s="36"/>
      <c r="K1439" s="412"/>
      <c r="L1439" s="2"/>
      <c r="M1439" s="1">
        <v>8</v>
      </c>
      <c r="N1439" s="15">
        <f>A1434</f>
        <v>44980</v>
      </c>
      <c r="O1439" s="15" t="str">
        <f>IF(A1436="","",A1436)</f>
        <v>Luján</v>
      </c>
      <c r="P1439" s="37" t="str">
        <f>A1433</f>
        <v>Thu</v>
      </c>
      <c r="U1439" s="38"/>
    </row>
    <row r="1440" spans="1:21" ht="14.25" customHeight="1">
      <c r="A1440" s="335" t="s">
        <v>1593</v>
      </c>
      <c r="B1440" s="268"/>
      <c r="C1440" s="42"/>
      <c r="D1440" s="29"/>
      <c r="E1440" s="28"/>
      <c r="F1440" s="39"/>
      <c r="G1440" s="36"/>
      <c r="H1440" s="36"/>
      <c r="I1440" s="36"/>
      <c r="J1440" s="36"/>
      <c r="K1440" s="412"/>
      <c r="L1440" s="2"/>
      <c r="M1440" s="1">
        <v>9</v>
      </c>
      <c r="N1440" s="15">
        <f>A1434</f>
        <v>44980</v>
      </c>
      <c r="O1440" s="15" t="str">
        <f>IF(A1436="","",A1436)</f>
        <v>Luján</v>
      </c>
      <c r="P1440" s="37" t="str">
        <f>A1433</f>
        <v>Thu</v>
      </c>
      <c r="U1440" s="38"/>
    </row>
    <row r="1441" spans="1:21" ht="14.25" customHeight="1" thickBot="1">
      <c r="A1441" s="336" t="s">
        <v>2310</v>
      </c>
      <c r="B1441" s="277"/>
      <c r="C1441" s="284" t="s">
        <v>2400</v>
      </c>
      <c r="D1441" s="259"/>
      <c r="E1441" s="260"/>
      <c r="F1441" s="46"/>
      <c r="G1441" s="261"/>
      <c r="H1441" s="261"/>
      <c r="I1441" s="261"/>
      <c r="J1441" s="261"/>
      <c r="K1441" s="413"/>
      <c r="L1441" s="3"/>
      <c r="M1441" s="1">
        <v>10</v>
      </c>
      <c r="N1441" s="15">
        <f>A1434</f>
        <v>44980</v>
      </c>
      <c r="O1441" s="15" t="str">
        <f>IF(A1436="","",A1436)</f>
        <v>Luján</v>
      </c>
      <c r="P1441" s="37" t="str">
        <f>A1433</f>
        <v>Thu</v>
      </c>
      <c r="U1441" s="38"/>
    </row>
    <row r="1442" spans="1:21" s="239" customFormat="1" ht="14.25" customHeight="1">
      <c r="A1442" s="330"/>
      <c r="B1442" s="234"/>
      <c r="C1442" s="262"/>
      <c r="D1442" s="471"/>
      <c r="E1442" s="41"/>
      <c r="F1442" s="41"/>
      <c r="G1442" s="263"/>
      <c r="H1442" s="263"/>
      <c r="I1442" s="263"/>
      <c r="J1442" s="263"/>
      <c r="K1442" s="411"/>
      <c r="L1442" s="235"/>
      <c r="M1442" s="236"/>
      <c r="N1442" s="237"/>
      <c r="O1442" s="237"/>
      <c r="P1442" s="238"/>
      <c r="U1442" s="240"/>
    </row>
    <row r="1443" spans="1:21" ht="14.25" customHeight="1">
      <c r="A1443" s="331" t="s">
        <v>944</v>
      </c>
      <c r="B1443" s="268">
        <v>2</v>
      </c>
      <c r="C1443" s="42">
        <v>0.36458333333333331</v>
      </c>
      <c r="D1443" s="12" t="s">
        <v>2166</v>
      </c>
      <c r="E1443" s="28" t="s">
        <v>62</v>
      </c>
      <c r="F1443" s="329" t="s">
        <v>2509</v>
      </c>
      <c r="G1443" s="36">
        <v>940</v>
      </c>
      <c r="H1443" s="36"/>
      <c r="I1443" s="36" t="s">
        <v>2485</v>
      </c>
      <c r="J1443" s="36"/>
      <c r="K1443" s="412">
        <v>0</v>
      </c>
      <c r="L1443" s="2"/>
      <c r="M1443" s="1">
        <v>2</v>
      </c>
      <c r="N1443" s="15">
        <f>A1444</f>
        <v>44980</v>
      </c>
      <c r="O1443" s="15" t="str">
        <f>IF(A1446="","",A1446)</f>
        <v xml:space="preserve">Deluxe </v>
      </c>
      <c r="P1443" s="37" t="str">
        <f>A1443</f>
        <v>Thu</v>
      </c>
      <c r="U1443" s="38"/>
    </row>
    <row r="1444" spans="1:21" ht="14.25" customHeight="1">
      <c r="A1444" s="332">
        <v>44980</v>
      </c>
      <c r="B1444" s="268"/>
      <c r="C1444" s="42"/>
      <c r="D1444" s="29" t="s">
        <v>2484</v>
      </c>
      <c r="E1444" s="28"/>
      <c r="F1444" s="360" t="s">
        <v>2527</v>
      </c>
      <c r="G1444" s="36"/>
      <c r="H1444" s="36"/>
      <c r="I1444" s="36"/>
      <c r="J1444" s="36"/>
      <c r="K1444" s="412"/>
      <c r="L1444" s="2"/>
      <c r="M1444" s="1">
        <v>3</v>
      </c>
      <c r="N1444" s="15">
        <f>A1444</f>
        <v>44980</v>
      </c>
      <c r="O1444" s="15" t="str">
        <f>IF(A1446="","",A1446)</f>
        <v xml:space="preserve">Deluxe </v>
      </c>
      <c r="P1444" s="37" t="str">
        <f>A1443</f>
        <v>Thu</v>
      </c>
      <c r="U1444" s="38"/>
    </row>
    <row r="1445" spans="1:21" ht="14.25" customHeight="1">
      <c r="A1445" s="333">
        <v>225</v>
      </c>
      <c r="B1445" s="268"/>
      <c r="C1445" s="42"/>
      <c r="D1445" s="29"/>
      <c r="E1445" s="28"/>
      <c r="F1445" s="28"/>
      <c r="G1445" s="36"/>
      <c r="H1445" s="36"/>
      <c r="I1445" s="36"/>
      <c r="J1445" s="36"/>
      <c r="K1445" s="412"/>
      <c r="L1445" s="2"/>
      <c r="M1445" s="1">
        <v>4</v>
      </c>
      <c r="N1445" s="15">
        <f>A1444</f>
        <v>44980</v>
      </c>
      <c r="O1445" s="15" t="str">
        <f>IF(A1446="","",A1446)</f>
        <v xml:space="preserve">Deluxe </v>
      </c>
      <c r="P1445" s="37" t="str">
        <f>A1443</f>
        <v>Thu</v>
      </c>
      <c r="U1445" s="38"/>
    </row>
    <row r="1446" spans="1:21" ht="14.25" customHeight="1">
      <c r="A1446" s="334" t="s">
        <v>2165</v>
      </c>
      <c r="B1446" s="268"/>
      <c r="C1446" s="43"/>
      <c r="D1446" s="29"/>
      <c r="E1446" s="28"/>
      <c r="F1446" s="41"/>
      <c r="G1446" s="342"/>
      <c r="H1446" s="342"/>
      <c r="I1446" s="36"/>
      <c r="J1446" s="36"/>
      <c r="K1446" s="412"/>
      <c r="L1446" s="2"/>
      <c r="M1446" s="1">
        <v>5</v>
      </c>
      <c r="N1446" s="15">
        <f>A1444</f>
        <v>44980</v>
      </c>
      <c r="O1446" s="15" t="str">
        <f>IF(A1446="","",A1446)</f>
        <v xml:space="preserve">Deluxe </v>
      </c>
      <c r="P1446" s="37" t="str">
        <f>A1443</f>
        <v>Thu</v>
      </c>
      <c r="U1446" s="38"/>
    </row>
    <row r="1447" spans="1:21" ht="14.25" customHeight="1">
      <c r="A1447" s="340" t="s">
        <v>1707</v>
      </c>
      <c r="B1447" s="268"/>
      <c r="C1447" s="42"/>
      <c r="D1447" s="29"/>
      <c r="E1447" s="28"/>
      <c r="F1447" s="39"/>
      <c r="G1447" s="342"/>
      <c r="H1447" s="342"/>
      <c r="I1447" s="36"/>
      <c r="J1447" s="36"/>
      <c r="K1447" s="412"/>
      <c r="L1447" s="2"/>
      <c r="M1447" s="1">
        <v>6</v>
      </c>
      <c r="N1447" s="15">
        <f>A1444</f>
        <v>44980</v>
      </c>
      <c r="O1447" s="15" t="str">
        <f>IF(A1446="","",A1446)</f>
        <v xml:space="preserve">Deluxe </v>
      </c>
      <c r="P1447" s="37" t="str">
        <f>A1443</f>
        <v>Thu</v>
      </c>
      <c r="U1447" s="38"/>
    </row>
    <row r="1448" spans="1:21" ht="14.25" customHeight="1">
      <c r="A1448" s="340" t="s">
        <v>1863</v>
      </c>
      <c r="B1448" s="268"/>
      <c r="C1448" s="42"/>
      <c r="D1448" s="29" t="s">
        <v>2168</v>
      </c>
      <c r="E1448" s="28"/>
      <c r="F1448" s="39"/>
      <c r="G1448" s="342"/>
      <c r="H1448" s="342"/>
      <c r="I1448" s="36"/>
      <c r="J1448" s="36"/>
      <c r="K1448" s="412"/>
      <c r="L1448" s="2"/>
      <c r="M1448" s="1">
        <v>7</v>
      </c>
      <c r="N1448" s="15">
        <f>A1444</f>
        <v>44980</v>
      </c>
      <c r="O1448" s="15" t="str">
        <f>IF(A1446="","",A1446)</f>
        <v xml:space="preserve">Deluxe </v>
      </c>
      <c r="P1448" s="37" t="str">
        <f>A1443</f>
        <v>Thu</v>
      </c>
      <c r="U1448" s="38"/>
    </row>
    <row r="1449" spans="1:21" ht="14.25" customHeight="1">
      <c r="A1449" s="340" t="s">
        <v>1029</v>
      </c>
      <c r="B1449" s="268"/>
      <c r="C1449" s="42"/>
      <c r="D1449" s="29"/>
      <c r="E1449" s="28"/>
      <c r="F1449" s="39"/>
      <c r="G1449" s="36"/>
      <c r="H1449" s="36"/>
      <c r="I1449" s="36"/>
      <c r="J1449" s="36"/>
      <c r="K1449" s="412"/>
      <c r="L1449" s="2"/>
      <c r="M1449" s="1">
        <v>8</v>
      </c>
      <c r="N1449" s="15">
        <f>A1444</f>
        <v>44980</v>
      </c>
      <c r="O1449" s="15" t="str">
        <f>IF(A1446="","",A1446)</f>
        <v xml:space="preserve">Deluxe </v>
      </c>
      <c r="P1449" s="37" t="str">
        <f>A1443</f>
        <v>Thu</v>
      </c>
      <c r="U1449" s="38"/>
    </row>
    <row r="1450" spans="1:21" ht="14.25" customHeight="1">
      <c r="A1450" s="337"/>
      <c r="B1450" s="268"/>
      <c r="C1450" s="42"/>
      <c r="D1450" s="29"/>
      <c r="E1450" s="28"/>
      <c r="F1450" s="39"/>
      <c r="G1450" s="36"/>
      <c r="H1450" s="36"/>
      <c r="I1450" s="36"/>
      <c r="J1450" s="36"/>
      <c r="K1450" s="412"/>
      <c r="L1450" s="2"/>
      <c r="M1450" s="1">
        <v>9</v>
      </c>
      <c r="N1450" s="15">
        <f>A1444</f>
        <v>44980</v>
      </c>
      <c r="O1450" s="15" t="str">
        <f>IF(A1446="","",A1446)</f>
        <v xml:space="preserve">Deluxe </v>
      </c>
      <c r="P1450" s="37" t="str">
        <f>A1443</f>
        <v>Thu</v>
      </c>
      <c r="U1450" s="38"/>
    </row>
    <row r="1451" spans="1:21" ht="14.25" customHeight="1" thickBot="1">
      <c r="A1451" s="336" t="s">
        <v>1356</v>
      </c>
      <c r="B1451" s="277"/>
      <c r="C1451" s="284" t="s">
        <v>2400</v>
      </c>
      <c r="D1451" s="259"/>
      <c r="E1451" s="260"/>
      <c r="F1451" s="46"/>
      <c r="G1451" s="261"/>
      <c r="H1451" s="261"/>
      <c r="I1451" s="261"/>
      <c r="J1451" s="261"/>
      <c r="K1451" s="413"/>
      <c r="L1451" s="3"/>
      <c r="M1451" s="1">
        <v>10</v>
      </c>
      <c r="N1451" s="15">
        <f>A1444</f>
        <v>44980</v>
      </c>
      <c r="O1451" s="15" t="str">
        <f>IF(A1446="","",A1446)</f>
        <v xml:space="preserve">Deluxe </v>
      </c>
      <c r="P1451" s="37" t="str">
        <f>A1443</f>
        <v>Thu</v>
      </c>
      <c r="U1451" s="38"/>
    </row>
    <row r="1452" spans="1:21" s="239" customFormat="1" ht="14.25" customHeight="1">
      <c r="A1452" s="330"/>
      <c r="B1452" s="234"/>
      <c r="C1452" s="262"/>
      <c r="D1452" s="232"/>
      <c r="E1452" s="41"/>
      <c r="F1452" s="41"/>
      <c r="G1452" s="263"/>
      <c r="H1452" s="263"/>
      <c r="I1452" s="263"/>
      <c r="J1452" s="263"/>
      <c r="K1452" s="411"/>
      <c r="L1452" s="235"/>
      <c r="M1452" s="236"/>
      <c r="N1452" s="237"/>
      <c r="O1452" s="237"/>
      <c r="P1452" s="238"/>
      <c r="U1452" s="240"/>
    </row>
    <row r="1453" spans="1:21" ht="14.25" customHeight="1">
      <c r="A1453" s="331" t="s">
        <v>944</v>
      </c>
      <c r="B1453" s="268">
        <v>1</v>
      </c>
      <c r="C1453" s="42">
        <v>0.36805555555555558</v>
      </c>
      <c r="D1453" s="12" t="s">
        <v>2195</v>
      </c>
      <c r="E1453" s="28" t="s">
        <v>2470</v>
      </c>
      <c r="F1453" s="329" t="s">
        <v>2196</v>
      </c>
      <c r="G1453" s="36">
        <v>400</v>
      </c>
      <c r="H1453" s="36">
        <v>120</v>
      </c>
      <c r="I1453" s="36">
        <v>280</v>
      </c>
      <c r="J1453" s="36"/>
      <c r="K1453" s="412">
        <v>0</v>
      </c>
      <c r="L1453" s="2"/>
      <c r="M1453" s="1">
        <v>2</v>
      </c>
      <c r="N1453" s="15">
        <f>A1454</f>
        <v>44980</v>
      </c>
      <c r="O1453" s="15" t="str">
        <f>IF(A1456="","",A1456)</f>
        <v xml:space="preserve">Deluxe </v>
      </c>
      <c r="P1453" s="37" t="str">
        <f>A1453</f>
        <v>Thu</v>
      </c>
      <c r="U1453" s="38"/>
    </row>
    <row r="1454" spans="1:21" ht="14.25" customHeight="1">
      <c r="A1454" s="332">
        <v>44980</v>
      </c>
      <c r="B1454" s="268"/>
      <c r="C1454" s="42"/>
      <c r="D1454" s="29"/>
      <c r="E1454" s="28"/>
      <c r="F1454" s="360" t="s">
        <v>2526</v>
      </c>
      <c r="G1454" s="342"/>
      <c r="H1454" s="342"/>
      <c r="I1454" s="36"/>
      <c r="J1454" s="36"/>
      <c r="K1454" s="412"/>
      <c r="L1454" s="2"/>
      <c r="M1454" s="1">
        <v>3</v>
      </c>
      <c r="N1454" s="15">
        <f>A1454</f>
        <v>44980</v>
      </c>
      <c r="O1454" s="15" t="str">
        <f>IF(A1456="","",A1456)</f>
        <v xml:space="preserve">Deluxe </v>
      </c>
      <c r="P1454" s="37" t="str">
        <f>A1453</f>
        <v>Thu</v>
      </c>
      <c r="U1454" s="38"/>
    </row>
    <row r="1455" spans="1:21" ht="14.25" customHeight="1">
      <c r="A1455" s="333">
        <v>226</v>
      </c>
      <c r="B1455" s="268"/>
      <c r="C1455" s="42"/>
      <c r="D1455" s="29"/>
      <c r="E1455" s="28"/>
      <c r="F1455" s="41"/>
      <c r="G1455" s="36"/>
      <c r="H1455" s="36"/>
      <c r="I1455" s="36"/>
      <c r="J1455" s="36"/>
      <c r="K1455" s="412"/>
      <c r="L1455" s="2"/>
      <c r="M1455" s="1">
        <v>4</v>
      </c>
      <c r="N1455" s="15">
        <f>A1454</f>
        <v>44980</v>
      </c>
      <c r="O1455" s="15" t="str">
        <f>IF(A1456="","",A1456)</f>
        <v xml:space="preserve">Deluxe </v>
      </c>
      <c r="P1455" s="37" t="str">
        <f>A1453</f>
        <v>Thu</v>
      </c>
      <c r="U1455" s="38"/>
    </row>
    <row r="1456" spans="1:21" ht="14.25" customHeight="1">
      <c r="A1456" s="334" t="s">
        <v>2165</v>
      </c>
      <c r="B1456" s="268"/>
      <c r="C1456" s="43"/>
      <c r="D1456" s="29"/>
      <c r="E1456" s="28"/>
      <c r="F1456" s="41"/>
      <c r="G1456" s="342"/>
      <c r="H1456" s="342"/>
      <c r="I1456" s="36"/>
      <c r="J1456" s="36"/>
      <c r="K1456" s="412"/>
      <c r="L1456" s="2"/>
      <c r="M1456" s="1">
        <v>5</v>
      </c>
      <c r="N1456" s="15">
        <f>A1454</f>
        <v>44980</v>
      </c>
      <c r="O1456" s="15" t="str">
        <f>IF(A1456="","",A1456)</f>
        <v xml:space="preserve">Deluxe </v>
      </c>
      <c r="P1456" s="37" t="str">
        <f>A1453</f>
        <v>Thu</v>
      </c>
      <c r="U1456" s="38"/>
    </row>
    <row r="1457" spans="1:21" ht="14.25" customHeight="1">
      <c r="A1457" s="340" t="s">
        <v>2518</v>
      </c>
      <c r="B1457" s="268"/>
      <c r="C1457" s="42"/>
      <c r="D1457" s="29" t="s">
        <v>2197</v>
      </c>
      <c r="E1457" s="28"/>
      <c r="F1457" s="39"/>
      <c r="G1457" s="342"/>
      <c r="H1457" s="342"/>
      <c r="I1457" s="36"/>
      <c r="J1457" s="36"/>
      <c r="K1457" s="412"/>
      <c r="L1457" s="2"/>
      <c r="M1457" s="1">
        <v>6</v>
      </c>
      <c r="N1457" s="15">
        <f>A1454</f>
        <v>44980</v>
      </c>
      <c r="O1457" s="15" t="str">
        <f>IF(A1456="","",A1456)</f>
        <v xml:space="preserve">Deluxe </v>
      </c>
      <c r="P1457" s="37" t="str">
        <f>A1453</f>
        <v>Thu</v>
      </c>
      <c r="U1457" s="38"/>
    </row>
    <row r="1458" spans="1:21" ht="14.25" customHeight="1">
      <c r="A1458" s="340" t="s">
        <v>2549</v>
      </c>
      <c r="B1458" s="268"/>
      <c r="C1458" s="42"/>
      <c r="D1458" s="29"/>
      <c r="E1458" s="28"/>
      <c r="F1458" s="39"/>
      <c r="G1458" s="342"/>
      <c r="H1458" s="342"/>
      <c r="I1458" s="36"/>
      <c r="J1458" s="36"/>
      <c r="K1458" s="412"/>
      <c r="L1458" s="2"/>
      <c r="M1458" s="1">
        <v>7</v>
      </c>
      <c r="N1458" s="15">
        <f>A1454</f>
        <v>44980</v>
      </c>
      <c r="O1458" s="15" t="str">
        <f>IF(A1456="","",A1456)</f>
        <v xml:space="preserve">Deluxe </v>
      </c>
      <c r="P1458" s="37" t="str">
        <f>A1453</f>
        <v>Thu</v>
      </c>
      <c r="U1458" s="38"/>
    </row>
    <row r="1459" spans="1:21" ht="14.25" customHeight="1">
      <c r="A1459" s="340" t="s">
        <v>1081</v>
      </c>
      <c r="B1459" s="268"/>
      <c r="C1459" s="42"/>
      <c r="D1459" s="29" t="s">
        <v>40</v>
      </c>
      <c r="E1459" s="28"/>
      <c r="F1459" s="39"/>
      <c r="G1459" s="36"/>
      <c r="H1459" s="36"/>
      <c r="I1459" s="36"/>
      <c r="J1459" s="36"/>
      <c r="K1459" s="412"/>
      <c r="L1459" s="2"/>
      <c r="M1459" s="1">
        <v>8</v>
      </c>
      <c r="N1459" s="15">
        <f>A1454</f>
        <v>44980</v>
      </c>
      <c r="O1459" s="15" t="str">
        <f>IF(A1456="","",A1456)</f>
        <v xml:space="preserve">Deluxe </v>
      </c>
      <c r="P1459" s="37" t="str">
        <f>A1453</f>
        <v>Thu</v>
      </c>
      <c r="U1459" s="38"/>
    </row>
    <row r="1460" spans="1:21" ht="14.25" customHeight="1">
      <c r="A1460" s="337"/>
      <c r="B1460" s="268"/>
      <c r="C1460" s="42"/>
      <c r="D1460" s="29"/>
      <c r="E1460" s="28"/>
      <c r="F1460" s="39"/>
      <c r="G1460" s="36"/>
      <c r="H1460" s="36"/>
      <c r="I1460" s="36"/>
      <c r="J1460" s="36"/>
      <c r="K1460" s="412"/>
      <c r="L1460" s="2"/>
      <c r="M1460" s="1">
        <v>9</v>
      </c>
      <c r="N1460" s="15">
        <f>A1454</f>
        <v>44980</v>
      </c>
      <c r="O1460" s="15" t="str">
        <f>IF(A1456="","",A1456)</f>
        <v xml:space="preserve">Deluxe </v>
      </c>
      <c r="P1460" s="37" t="str">
        <f>A1453</f>
        <v>Thu</v>
      </c>
      <c r="U1460" s="38"/>
    </row>
    <row r="1461" spans="1:21" ht="14.25" customHeight="1" thickBot="1">
      <c r="A1461" s="336" t="s">
        <v>1092</v>
      </c>
      <c r="B1461" s="277"/>
      <c r="C1461" s="284" t="s">
        <v>2400</v>
      </c>
      <c r="D1461" s="259"/>
      <c r="E1461" s="260"/>
      <c r="F1461" s="46"/>
      <c r="G1461" s="261"/>
      <c r="H1461" s="261"/>
      <c r="I1461" s="261"/>
      <c r="J1461" s="261"/>
      <c r="K1461" s="413"/>
      <c r="L1461" s="3"/>
      <c r="M1461" s="1">
        <v>10</v>
      </c>
      <c r="N1461" s="15">
        <f>A1454</f>
        <v>44980</v>
      </c>
      <c r="O1461" s="15" t="str">
        <f>IF(A1456="","",A1456)</f>
        <v xml:space="preserve">Deluxe </v>
      </c>
      <c r="P1461" s="37" t="str">
        <f>A1453</f>
        <v>Thu</v>
      </c>
      <c r="U1461" s="38"/>
    </row>
    <row r="1462" spans="1:21" s="239" customFormat="1" ht="14.25" customHeight="1">
      <c r="A1462" s="330"/>
      <c r="B1462" s="234"/>
      <c r="C1462" s="262"/>
      <c r="D1462" s="232"/>
      <c r="E1462" s="41"/>
      <c r="F1462" s="41"/>
      <c r="G1462" s="263"/>
      <c r="H1462" s="263"/>
      <c r="I1462" s="263"/>
      <c r="J1462" s="263"/>
      <c r="K1462" s="411"/>
      <c r="L1462" s="235"/>
      <c r="M1462" s="236"/>
      <c r="N1462" s="237"/>
      <c r="O1462" s="237"/>
      <c r="P1462" s="238"/>
      <c r="U1462" s="240"/>
    </row>
    <row r="1463" spans="1:21" ht="14.25" customHeight="1">
      <c r="A1463" s="331" t="s">
        <v>944</v>
      </c>
      <c r="B1463" s="268">
        <v>5</v>
      </c>
      <c r="C1463" s="42">
        <v>0.375</v>
      </c>
      <c r="D1463" s="12" t="s">
        <v>2409</v>
      </c>
      <c r="E1463" s="28" t="s">
        <v>2411</v>
      </c>
      <c r="F1463" s="329" t="s">
        <v>2414</v>
      </c>
      <c r="G1463" s="36">
        <v>880</v>
      </c>
      <c r="H1463" s="36"/>
      <c r="I1463" s="36">
        <v>880</v>
      </c>
      <c r="J1463" s="36"/>
      <c r="K1463" s="412">
        <v>0</v>
      </c>
      <c r="L1463" s="2"/>
      <c r="M1463" s="1">
        <v>2</v>
      </c>
      <c r="N1463" s="15">
        <f>A1464</f>
        <v>44980</v>
      </c>
      <c r="O1463" s="15" t="str">
        <f>IF(A1466="","",A1466)</f>
        <v>Luján</v>
      </c>
      <c r="P1463" s="37" t="str">
        <f>A1463</f>
        <v>Thu</v>
      </c>
      <c r="U1463" s="38"/>
    </row>
    <row r="1464" spans="1:21" ht="14.25" customHeight="1">
      <c r="A1464" s="332">
        <v>44980</v>
      </c>
      <c r="B1464" s="268"/>
      <c r="C1464" s="42"/>
      <c r="D1464" s="29" t="s">
        <v>846</v>
      </c>
      <c r="E1464" s="28"/>
      <c r="F1464" s="329" t="s">
        <v>2412</v>
      </c>
      <c r="G1464" s="342"/>
      <c r="H1464" s="342"/>
      <c r="I1464" s="36"/>
      <c r="J1464" s="36"/>
      <c r="K1464" s="412"/>
      <c r="L1464" s="2"/>
      <c r="M1464" s="1">
        <v>3</v>
      </c>
      <c r="N1464" s="15">
        <f>A1464</f>
        <v>44980</v>
      </c>
      <c r="O1464" s="15" t="str">
        <f>IF(A1466="","",A1466)</f>
        <v>Luján</v>
      </c>
      <c r="P1464" s="37" t="str">
        <f>A1463</f>
        <v>Thu</v>
      </c>
      <c r="U1464" s="38"/>
    </row>
    <row r="1465" spans="1:21" ht="14.25" customHeight="1">
      <c r="A1465" s="333">
        <v>227</v>
      </c>
      <c r="B1465" s="268"/>
      <c r="C1465" s="42"/>
      <c r="D1465" s="29" t="s">
        <v>846</v>
      </c>
      <c r="E1465" s="28"/>
      <c r="F1465" s="41"/>
      <c r="G1465" s="36"/>
      <c r="H1465" s="36"/>
      <c r="I1465" s="36"/>
      <c r="J1465" s="36"/>
      <c r="K1465" s="412"/>
      <c r="L1465" s="2"/>
      <c r="M1465" s="1">
        <v>4</v>
      </c>
      <c r="N1465" s="15">
        <f>A1464</f>
        <v>44980</v>
      </c>
      <c r="O1465" s="15" t="str">
        <f>IF(A1466="","",A1466)</f>
        <v>Luján</v>
      </c>
      <c r="P1465" s="37" t="str">
        <f>A1463</f>
        <v>Thu</v>
      </c>
      <c r="U1465" s="38"/>
    </row>
    <row r="1466" spans="1:21" ht="14.25" customHeight="1">
      <c r="A1466" s="334" t="s">
        <v>64</v>
      </c>
      <c r="B1466" s="268"/>
      <c r="C1466" s="43"/>
      <c r="D1466" s="29" t="s">
        <v>2410</v>
      </c>
      <c r="E1466" s="28"/>
      <c r="F1466" s="329" t="s">
        <v>2417</v>
      </c>
      <c r="G1466" s="342"/>
      <c r="H1466" s="342"/>
      <c r="I1466" s="36"/>
      <c r="J1466" s="36"/>
      <c r="K1466" s="412"/>
      <c r="L1466" s="2"/>
      <c r="M1466" s="1">
        <v>5</v>
      </c>
      <c r="N1466" s="15">
        <f>A1464</f>
        <v>44980</v>
      </c>
      <c r="O1466" s="15" t="str">
        <f>IF(A1466="","",A1466)</f>
        <v>Luján</v>
      </c>
      <c r="P1466" s="37" t="str">
        <f>A1463</f>
        <v>Thu</v>
      </c>
      <c r="U1466" s="38"/>
    </row>
    <row r="1467" spans="1:21" ht="14.25" customHeight="1">
      <c r="A1467" s="340" t="s">
        <v>2519</v>
      </c>
      <c r="B1467" s="268"/>
      <c r="C1467" s="42"/>
      <c r="D1467" s="29" t="s">
        <v>846</v>
      </c>
      <c r="E1467" s="28"/>
      <c r="F1467" s="39"/>
      <c r="G1467" s="342"/>
      <c r="H1467" s="342"/>
      <c r="I1467" s="36"/>
      <c r="J1467" s="36"/>
      <c r="K1467" s="412"/>
      <c r="L1467" s="2"/>
      <c r="M1467" s="1">
        <v>6</v>
      </c>
      <c r="N1467" s="15">
        <f>A1464</f>
        <v>44980</v>
      </c>
      <c r="O1467" s="15" t="str">
        <f>IF(A1466="","",A1466)</f>
        <v>Luján</v>
      </c>
      <c r="P1467" s="37" t="str">
        <f>A1463</f>
        <v>Thu</v>
      </c>
      <c r="U1467" s="38"/>
    </row>
    <row r="1468" spans="1:21" ht="14.25" customHeight="1">
      <c r="A1468" s="340" t="s">
        <v>1172</v>
      </c>
      <c r="B1468" s="268"/>
      <c r="C1468" s="42"/>
      <c r="D1468" s="29"/>
      <c r="E1468" s="28"/>
      <c r="F1468" s="39"/>
      <c r="G1468" s="342"/>
      <c r="H1468" s="342"/>
      <c r="I1468" s="36"/>
      <c r="J1468" s="36"/>
      <c r="K1468" s="412"/>
      <c r="L1468" s="2"/>
      <c r="M1468" s="1">
        <v>7</v>
      </c>
      <c r="N1468" s="15">
        <f>A1464</f>
        <v>44980</v>
      </c>
      <c r="O1468" s="15" t="str">
        <f>IF(A1466="","",A1466)</f>
        <v>Luján</v>
      </c>
      <c r="P1468" s="37" t="str">
        <f>A1463</f>
        <v>Thu</v>
      </c>
      <c r="U1468" s="38"/>
    </row>
    <row r="1469" spans="1:21" ht="14.25" customHeight="1">
      <c r="A1469" s="340" t="s">
        <v>2550</v>
      </c>
      <c r="B1469" s="268"/>
      <c r="C1469" s="42"/>
      <c r="D1469" s="29" t="s">
        <v>2413</v>
      </c>
      <c r="E1469" s="28"/>
      <c r="F1469" s="39"/>
      <c r="G1469" s="36"/>
      <c r="H1469" s="36"/>
      <c r="I1469" s="36"/>
      <c r="J1469" s="36"/>
      <c r="K1469" s="412"/>
      <c r="L1469" s="2"/>
      <c r="M1469" s="1">
        <v>8</v>
      </c>
      <c r="N1469" s="15">
        <f>A1464</f>
        <v>44980</v>
      </c>
      <c r="O1469" s="15" t="str">
        <f>IF(A1466="","",A1466)</f>
        <v>Luján</v>
      </c>
      <c r="P1469" s="37" t="str">
        <f>A1463</f>
        <v>Thu</v>
      </c>
      <c r="U1469" s="38"/>
    </row>
    <row r="1470" spans="1:21" ht="14.25" customHeight="1">
      <c r="A1470" s="335" t="s">
        <v>2520</v>
      </c>
      <c r="B1470" s="268"/>
      <c r="C1470" s="42"/>
      <c r="D1470" s="29"/>
      <c r="E1470" s="28"/>
      <c r="F1470" s="39"/>
      <c r="G1470" s="36"/>
      <c r="H1470" s="36"/>
      <c r="I1470" s="36"/>
      <c r="J1470" s="36"/>
      <c r="K1470" s="412"/>
      <c r="L1470" s="2"/>
      <c r="M1470" s="1">
        <v>9</v>
      </c>
      <c r="N1470" s="15">
        <f>A1464</f>
        <v>44980</v>
      </c>
      <c r="O1470" s="15" t="str">
        <f>IF(A1466="","",A1466)</f>
        <v>Luján</v>
      </c>
      <c r="P1470" s="37" t="str">
        <f>A1463</f>
        <v>Thu</v>
      </c>
      <c r="U1470" s="38"/>
    </row>
    <row r="1471" spans="1:21" ht="14.25" customHeight="1" thickBot="1">
      <c r="A1471" s="336" t="s">
        <v>2515</v>
      </c>
      <c r="B1471" s="277"/>
      <c r="C1471" s="284" t="s">
        <v>2400</v>
      </c>
      <c r="D1471" s="259"/>
      <c r="E1471" s="260"/>
      <c r="F1471" s="46"/>
      <c r="G1471" s="261"/>
      <c r="H1471" s="261"/>
      <c r="I1471" s="261"/>
      <c r="J1471" s="261"/>
      <c r="K1471" s="413"/>
      <c r="L1471" s="3"/>
      <c r="M1471" s="1">
        <v>10</v>
      </c>
      <c r="N1471" s="15">
        <f>A1464</f>
        <v>44980</v>
      </c>
      <c r="O1471" s="15" t="str">
        <f>IF(A1466="","",A1466)</f>
        <v>Luján</v>
      </c>
      <c r="P1471" s="37" t="str">
        <f>A1463</f>
        <v>Thu</v>
      </c>
      <c r="U1471" s="38"/>
    </row>
    <row r="1472" spans="1:21" s="239" customFormat="1" ht="14.25" customHeight="1">
      <c r="A1472" s="330"/>
      <c r="B1472" s="234"/>
      <c r="C1472" s="262"/>
      <c r="D1472" s="13" t="s">
        <v>2535</v>
      </c>
      <c r="E1472" s="41"/>
      <c r="F1472" s="41"/>
      <c r="G1472" s="263"/>
      <c r="H1472" s="263"/>
      <c r="I1472" s="263"/>
      <c r="J1472" s="263"/>
      <c r="K1472" s="411"/>
      <c r="L1472" s="235"/>
      <c r="M1472" s="236"/>
      <c r="N1472" s="237"/>
      <c r="O1472" s="237"/>
      <c r="P1472" s="238"/>
      <c r="U1472" s="240"/>
    </row>
    <row r="1473" spans="1:21" ht="14.25" customHeight="1">
      <c r="A1473" s="331" t="s">
        <v>945</v>
      </c>
      <c r="B1473" s="268">
        <v>2</v>
      </c>
      <c r="C1473" s="42">
        <v>0.375</v>
      </c>
      <c r="D1473" s="29" t="s">
        <v>2404</v>
      </c>
      <c r="E1473" s="28" t="s">
        <v>113</v>
      </c>
      <c r="F1473" s="28" t="s">
        <v>2408</v>
      </c>
      <c r="G1473" s="36">
        <v>440</v>
      </c>
      <c r="H1473" s="36" t="s">
        <v>2508</v>
      </c>
      <c r="I1473" s="36"/>
      <c r="J1473" s="36"/>
      <c r="K1473" s="412">
        <v>0</v>
      </c>
      <c r="L1473" s="2"/>
      <c r="M1473" s="1">
        <v>2</v>
      </c>
      <c r="N1473" s="15">
        <f>A1474</f>
        <v>44981</v>
      </c>
      <c r="O1473" s="15" t="str">
        <f>IF(A1476="","",A1476)</f>
        <v>Profound</v>
      </c>
      <c r="P1473" s="37" t="str">
        <f>A1473</f>
        <v>Fri</v>
      </c>
      <c r="U1473" s="38"/>
    </row>
    <row r="1474" spans="1:21" ht="14.25" customHeight="1">
      <c r="A1474" s="332">
        <v>44981</v>
      </c>
      <c r="B1474" s="268"/>
      <c r="C1474" s="42"/>
      <c r="D1474" s="29" t="s">
        <v>2407</v>
      </c>
      <c r="E1474" s="39"/>
      <c r="F1474" s="329" t="s">
        <v>2416</v>
      </c>
      <c r="G1474" s="342"/>
      <c r="H1474" s="342"/>
      <c r="I1474" s="36"/>
      <c r="J1474" s="36"/>
      <c r="K1474" s="412"/>
      <c r="L1474" s="2"/>
      <c r="M1474" s="1">
        <v>3</v>
      </c>
      <c r="N1474" s="15">
        <f>A1474</f>
        <v>44981</v>
      </c>
      <c r="O1474" s="15" t="str">
        <f>IF(A1476="","",A1476)</f>
        <v>Profound</v>
      </c>
      <c r="P1474" s="37" t="str">
        <f>A1473</f>
        <v>Fri</v>
      </c>
      <c r="U1474" s="38"/>
    </row>
    <row r="1475" spans="1:21" ht="14.25" customHeight="1">
      <c r="A1475" s="333">
        <v>228</v>
      </c>
      <c r="B1475" s="268"/>
      <c r="C1475" s="43"/>
      <c r="D1475" s="40"/>
      <c r="E1475" s="39"/>
      <c r="F1475" s="329" t="s">
        <v>2517</v>
      </c>
      <c r="G1475" s="342"/>
      <c r="H1475" s="342"/>
      <c r="I1475" s="36"/>
      <c r="J1475" s="36"/>
      <c r="K1475" s="412"/>
      <c r="L1475" s="2"/>
      <c r="M1475" s="1">
        <v>4</v>
      </c>
      <c r="N1475" s="15">
        <f>A1474</f>
        <v>44981</v>
      </c>
      <c r="O1475" s="15" t="str">
        <f>IF(A1476="","",A1476)</f>
        <v>Profound</v>
      </c>
      <c r="P1475" s="37" t="str">
        <f>A1473</f>
        <v>Fri</v>
      </c>
      <c r="U1475" s="38"/>
    </row>
    <row r="1476" spans="1:21" ht="14.25" customHeight="1">
      <c r="A1476" s="334" t="s">
        <v>1719</v>
      </c>
      <c r="B1476" s="268"/>
      <c r="C1476" s="42"/>
      <c r="D1476" s="232"/>
      <c r="E1476" s="28"/>
      <c r="F1476" s="39"/>
      <c r="G1476" s="36"/>
      <c r="H1476" s="36"/>
      <c r="I1476" s="36"/>
      <c r="J1476" s="36"/>
      <c r="K1476" s="412"/>
      <c r="L1476" s="2"/>
      <c r="M1476" s="1">
        <v>5</v>
      </c>
      <c r="N1476" s="15">
        <f>A1474</f>
        <v>44981</v>
      </c>
      <c r="O1476" s="15" t="str">
        <f>IF(A1476="","",A1476)</f>
        <v>Profound</v>
      </c>
      <c r="P1476" s="37" t="str">
        <f>A1473</f>
        <v>Fri</v>
      </c>
      <c r="U1476" s="38"/>
    </row>
    <row r="1477" spans="1:21" ht="14.25" customHeight="1">
      <c r="A1477" s="335" t="s">
        <v>2538</v>
      </c>
      <c r="B1477" s="268"/>
      <c r="C1477" s="42"/>
      <c r="D1477" s="29" t="s">
        <v>853</v>
      </c>
      <c r="E1477" s="28"/>
      <c r="F1477" s="39"/>
      <c r="G1477" s="36"/>
      <c r="H1477" s="36"/>
      <c r="I1477" s="36"/>
      <c r="J1477" s="36"/>
      <c r="K1477" s="412"/>
      <c r="L1477" s="2"/>
      <c r="M1477" s="1">
        <v>6</v>
      </c>
      <c r="N1477" s="15">
        <f>A1474</f>
        <v>44981</v>
      </c>
      <c r="O1477" s="15" t="str">
        <f>IF(A1476="","",A1476)</f>
        <v>Profound</v>
      </c>
      <c r="P1477" s="37" t="str">
        <f>A1473</f>
        <v>Fri</v>
      </c>
      <c r="U1477" s="38"/>
    </row>
    <row r="1478" spans="1:21" ht="14.25" customHeight="1">
      <c r="A1478" s="335" t="s">
        <v>2539</v>
      </c>
      <c r="B1478" s="268"/>
      <c r="C1478" s="42"/>
      <c r="D1478" s="29"/>
      <c r="E1478" s="28"/>
      <c r="F1478" s="39"/>
      <c r="G1478" s="36"/>
      <c r="H1478" s="36"/>
      <c r="I1478" s="36"/>
      <c r="J1478" s="36"/>
      <c r="K1478" s="412"/>
      <c r="L1478" s="2"/>
      <c r="M1478" s="1">
        <v>7</v>
      </c>
      <c r="N1478" s="15">
        <f>A1474</f>
        <v>44981</v>
      </c>
      <c r="O1478" s="15" t="str">
        <f>IF(A1476="","",A1476)</f>
        <v>Profound</v>
      </c>
      <c r="P1478" s="37" t="str">
        <f>A1473</f>
        <v>Fri</v>
      </c>
      <c r="U1478" s="38"/>
    </row>
    <row r="1479" spans="1:21" ht="14.25" customHeight="1">
      <c r="A1479" s="335" t="s">
        <v>2540</v>
      </c>
      <c r="B1479" s="268"/>
      <c r="C1479" s="42"/>
      <c r="D1479" s="29"/>
      <c r="E1479" s="28"/>
      <c r="F1479" s="39"/>
      <c r="G1479" s="36"/>
      <c r="H1479" s="36"/>
      <c r="I1479" s="36"/>
      <c r="J1479" s="36"/>
      <c r="K1479" s="412"/>
      <c r="L1479" s="2"/>
      <c r="M1479" s="1">
        <v>8</v>
      </c>
      <c r="N1479" s="15">
        <f>A1474</f>
        <v>44981</v>
      </c>
      <c r="O1479" s="15" t="str">
        <f>IF(A1476="","",A1476)</f>
        <v>Profound</v>
      </c>
      <c r="P1479" s="37" t="str">
        <f>A1473</f>
        <v>Fri</v>
      </c>
      <c r="U1479" s="38"/>
    </row>
    <row r="1480" spans="1:21" ht="14.25" customHeight="1">
      <c r="A1480" s="337"/>
      <c r="B1480" s="268"/>
      <c r="C1480" s="42"/>
      <c r="D1480" s="29"/>
      <c r="E1480" s="28"/>
      <c r="F1480" s="39"/>
      <c r="G1480" s="36"/>
      <c r="H1480" s="36"/>
      <c r="I1480" s="36"/>
      <c r="J1480" s="36"/>
      <c r="K1480" s="412"/>
      <c r="L1480" s="2"/>
      <c r="M1480" s="1">
        <v>9</v>
      </c>
      <c r="N1480" s="15">
        <f>A1474</f>
        <v>44981</v>
      </c>
      <c r="O1480" s="15" t="str">
        <f>IF(A1476="","",A1476)</f>
        <v>Profound</v>
      </c>
      <c r="P1480" s="37" t="str">
        <f>A1473</f>
        <v>Fri</v>
      </c>
      <c r="U1480" s="38"/>
    </row>
    <row r="1481" spans="1:21" ht="14.25" customHeight="1" thickBot="1">
      <c r="A1481" s="336" t="s">
        <v>2532</v>
      </c>
      <c r="B1481" s="277"/>
      <c r="C1481" s="284" t="s">
        <v>2145</v>
      </c>
      <c r="D1481" s="259"/>
      <c r="E1481" s="260"/>
      <c r="F1481" s="46"/>
      <c r="G1481" s="261"/>
      <c r="H1481" s="261"/>
      <c r="I1481" s="261"/>
      <c r="J1481" s="261"/>
      <c r="K1481" s="413"/>
      <c r="L1481" s="3"/>
      <c r="M1481" s="1">
        <v>10</v>
      </c>
      <c r="N1481" s="15">
        <f>A1474</f>
        <v>44981</v>
      </c>
      <c r="O1481" s="15" t="str">
        <f>IF(A1476="","",A1476)</f>
        <v>Profound</v>
      </c>
      <c r="P1481" s="37" t="str">
        <f>A1473</f>
        <v>Fri</v>
      </c>
      <c r="U1481" s="38"/>
    </row>
    <row r="1482" spans="1:21" s="239" customFormat="1" ht="14.25" customHeight="1">
      <c r="A1482" s="330"/>
      <c r="B1482" s="234"/>
      <c r="C1482" s="262"/>
      <c r="D1482" s="232"/>
      <c r="E1482" s="41"/>
      <c r="F1482" s="41"/>
      <c r="G1482" s="263"/>
      <c r="H1482" s="263"/>
      <c r="I1482" s="263"/>
      <c r="J1482" s="263"/>
      <c r="K1482" s="411"/>
      <c r="L1482" s="235"/>
      <c r="M1482" s="236"/>
      <c r="N1482" s="237"/>
      <c r="O1482" s="237"/>
      <c r="P1482" s="238"/>
      <c r="U1482" s="240"/>
    </row>
    <row r="1483" spans="1:21" ht="14.25" customHeight="1">
      <c r="A1483" s="331" t="s">
        <v>946</v>
      </c>
      <c r="B1483" s="268">
        <v>4</v>
      </c>
      <c r="C1483" s="42">
        <v>0.375</v>
      </c>
      <c r="D1483" s="12" t="s">
        <v>1861</v>
      </c>
      <c r="E1483" s="28" t="s">
        <v>1364</v>
      </c>
      <c r="F1483" s="370" t="s">
        <v>2584</v>
      </c>
      <c r="G1483" s="36">
        <v>2420</v>
      </c>
      <c r="H1483" s="36"/>
      <c r="I1483" s="36">
        <v>726</v>
      </c>
      <c r="J1483" s="36">
        <v>1654</v>
      </c>
      <c r="K1483" s="412">
        <v>0</v>
      </c>
      <c r="L1483" s="2"/>
      <c r="M1483" s="1">
        <v>2</v>
      </c>
      <c r="N1483" s="15">
        <f>A1484</f>
        <v>44982</v>
      </c>
      <c r="O1483" s="15" t="str">
        <f>IF(A1486="","",A1486)</f>
        <v>Luján</v>
      </c>
      <c r="P1483" s="37" t="str">
        <f>A1483</f>
        <v>Sat</v>
      </c>
      <c r="U1483" s="38"/>
    </row>
    <row r="1484" spans="1:21" ht="14.25" customHeight="1">
      <c r="A1484" s="332">
        <v>44982</v>
      </c>
      <c r="B1484" s="268"/>
      <c r="C1484" s="42"/>
      <c r="D1484" s="29" t="s">
        <v>846</v>
      </c>
      <c r="E1484" s="39"/>
      <c r="F1484" s="41"/>
      <c r="G1484" s="342"/>
      <c r="H1484" s="342"/>
      <c r="I1484" s="36"/>
      <c r="J1484" s="36"/>
      <c r="K1484" s="412"/>
      <c r="L1484" s="2"/>
      <c r="M1484" s="1">
        <v>3</v>
      </c>
      <c r="N1484" s="15">
        <f>A1484</f>
        <v>44982</v>
      </c>
      <c r="O1484" s="15" t="str">
        <f>IF(A1486="","",A1486)</f>
        <v>Luján</v>
      </c>
      <c r="P1484" s="37" t="str">
        <f>A1483</f>
        <v>Sat</v>
      </c>
      <c r="U1484" s="38"/>
    </row>
    <row r="1485" spans="1:21" ht="14.25" customHeight="1">
      <c r="A1485" s="333">
        <v>229</v>
      </c>
      <c r="B1485" s="268"/>
      <c r="C1485" s="42"/>
      <c r="D1485" s="29" t="s">
        <v>846</v>
      </c>
      <c r="E1485" s="39"/>
      <c r="F1485" s="39"/>
      <c r="G1485" s="342"/>
      <c r="H1485" s="342"/>
      <c r="I1485" s="36"/>
      <c r="J1485" s="36"/>
      <c r="K1485" s="412"/>
      <c r="L1485" s="2"/>
      <c r="M1485" s="1">
        <v>4</v>
      </c>
      <c r="N1485" s="15">
        <f>A1484</f>
        <v>44982</v>
      </c>
      <c r="O1485" s="15" t="str">
        <f>IF(A1486="","",A1486)</f>
        <v>Luján</v>
      </c>
      <c r="P1485" s="37" t="str">
        <f>A1483</f>
        <v>Sat</v>
      </c>
      <c r="U1485" s="38"/>
    </row>
    <row r="1486" spans="1:21" ht="14.25" customHeight="1">
      <c r="A1486" s="334" t="s">
        <v>64</v>
      </c>
      <c r="B1486" s="268"/>
      <c r="C1486" s="43"/>
      <c r="D1486" s="29" t="s">
        <v>846</v>
      </c>
      <c r="E1486" s="39"/>
      <c r="F1486" s="39"/>
      <c r="G1486" s="342"/>
      <c r="H1486" s="342"/>
      <c r="I1486" s="36"/>
      <c r="J1486" s="36"/>
      <c r="K1486" s="412"/>
      <c r="L1486" s="2"/>
      <c r="M1486" s="1">
        <v>5</v>
      </c>
      <c r="N1486" s="15">
        <f>A1484</f>
        <v>44982</v>
      </c>
      <c r="O1486" s="15" t="str">
        <f>IF(A1486="","",A1486)</f>
        <v>Luján</v>
      </c>
      <c r="P1486" s="37" t="str">
        <f>A1483</f>
        <v>Sat</v>
      </c>
      <c r="U1486" s="38"/>
    </row>
    <row r="1487" spans="1:21" ht="14.25" customHeight="1">
      <c r="A1487" s="335" t="s">
        <v>1302</v>
      </c>
      <c r="B1487" s="268"/>
      <c r="C1487" s="42"/>
      <c r="D1487" s="29"/>
      <c r="E1487" s="28"/>
      <c r="F1487" s="39"/>
      <c r="G1487" s="36"/>
      <c r="H1487" s="36"/>
      <c r="I1487" s="36"/>
      <c r="J1487" s="36"/>
      <c r="K1487" s="412"/>
      <c r="L1487" s="2"/>
      <c r="M1487" s="1">
        <v>6</v>
      </c>
      <c r="N1487" s="15">
        <f>A1484</f>
        <v>44982</v>
      </c>
      <c r="O1487" s="15" t="str">
        <f>IF(A1486="","",A1486)</f>
        <v>Luján</v>
      </c>
      <c r="P1487" s="37" t="str">
        <f>A1483</f>
        <v>Sat</v>
      </c>
      <c r="U1487" s="38"/>
    </row>
    <row r="1488" spans="1:21" ht="14.25" customHeight="1">
      <c r="A1488" s="335" t="s">
        <v>1005</v>
      </c>
      <c r="B1488" s="268"/>
      <c r="C1488" s="42"/>
      <c r="D1488" s="29"/>
      <c r="E1488" s="28"/>
      <c r="F1488" s="39"/>
      <c r="G1488" s="36"/>
      <c r="H1488" s="36"/>
      <c r="I1488" s="36"/>
      <c r="J1488" s="36"/>
      <c r="K1488" s="412"/>
      <c r="L1488" s="2"/>
      <c r="M1488" s="1">
        <v>7</v>
      </c>
      <c r="N1488" s="15">
        <f>A1484</f>
        <v>44982</v>
      </c>
      <c r="O1488" s="15" t="str">
        <f>IF(A1486="","",A1486)</f>
        <v>Luján</v>
      </c>
      <c r="P1488" s="37" t="str">
        <f>A1483</f>
        <v>Sat</v>
      </c>
      <c r="U1488" s="38"/>
    </row>
    <row r="1489" spans="1:21" ht="14.25" customHeight="1">
      <c r="A1489" s="335" t="s">
        <v>1028</v>
      </c>
      <c r="B1489" s="268"/>
      <c r="C1489" s="42"/>
      <c r="D1489" s="29"/>
      <c r="E1489" s="28"/>
      <c r="F1489" s="39"/>
      <c r="G1489" s="36"/>
      <c r="H1489" s="36"/>
      <c r="I1489" s="36"/>
      <c r="J1489" s="36"/>
      <c r="K1489" s="412"/>
      <c r="L1489" s="2"/>
      <c r="M1489" s="1">
        <v>8</v>
      </c>
      <c r="N1489" s="15">
        <f>A1484</f>
        <v>44982</v>
      </c>
      <c r="O1489" s="15" t="str">
        <f>IF(A1486="","",A1486)</f>
        <v>Luján</v>
      </c>
      <c r="P1489" s="37" t="str">
        <f>A1483</f>
        <v>Sat</v>
      </c>
      <c r="U1489" s="38"/>
    </row>
    <row r="1490" spans="1:21" ht="14.25" customHeight="1">
      <c r="A1490" s="335" t="s">
        <v>2544</v>
      </c>
      <c r="B1490" s="268"/>
      <c r="C1490" s="42"/>
      <c r="D1490" s="29"/>
      <c r="E1490" s="28"/>
      <c r="F1490" s="39"/>
      <c r="G1490" s="36"/>
      <c r="H1490" s="36"/>
      <c r="I1490" s="36"/>
      <c r="J1490" s="36"/>
      <c r="K1490" s="412"/>
      <c r="L1490" s="2"/>
      <c r="M1490" s="1">
        <v>9</v>
      </c>
      <c r="N1490" s="15">
        <f>A1484</f>
        <v>44982</v>
      </c>
      <c r="O1490" s="15" t="str">
        <f>IF(A1486="","",A1486)</f>
        <v>Luján</v>
      </c>
      <c r="P1490" s="37" t="str">
        <f>A1483</f>
        <v>Sat</v>
      </c>
      <c r="U1490" s="38"/>
    </row>
    <row r="1491" spans="1:21" ht="14.25" customHeight="1" thickBot="1">
      <c r="A1491" s="336" t="s">
        <v>1135</v>
      </c>
      <c r="B1491" s="277"/>
      <c r="C1491" s="284" t="s">
        <v>2496</v>
      </c>
      <c r="D1491" s="259"/>
      <c r="E1491" s="260"/>
      <c r="F1491" s="46"/>
      <c r="G1491" s="261"/>
      <c r="H1491" s="261"/>
      <c r="I1491" s="261"/>
      <c r="J1491" s="261"/>
      <c r="K1491" s="413"/>
      <c r="L1491" s="3"/>
      <c r="M1491" s="1">
        <v>10</v>
      </c>
      <c r="N1491" s="15">
        <f>A1484</f>
        <v>44982</v>
      </c>
      <c r="O1491" s="15" t="str">
        <f>IF(A1486="","",A1486)</f>
        <v>Luján</v>
      </c>
      <c r="P1491" s="37" t="str">
        <f>A1483</f>
        <v>Sat</v>
      </c>
      <c r="U1491" s="38"/>
    </row>
    <row r="1492" spans="1:21" s="239" customFormat="1" ht="14.25" customHeight="1">
      <c r="A1492" s="330"/>
      <c r="B1492" s="234"/>
      <c r="C1492" s="262"/>
      <c r="D1492" s="232"/>
      <c r="E1492" s="41"/>
      <c r="F1492" s="41"/>
      <c r="G1492" s="263"/>
      <c r="H1492" s="263"/>
      <c r="I1492" s="263"/>
      <c r="J1492" s="263"/>
      <c r="K1492" s="411"/>
      <c r="L1492" s="235"/>
      <c r="M1492" s="236"/>
      <c r="N1492" s="237"/>
      <c r="O1492" s="237"/>
      <c r="P1492" s="238"/>
      <c r="U1492" s="240"/>
    </row>
    <row r="1493" spans="1:21" ht="14.25" customHeight="1">
      <c r="A1493" s="331" t="s">
        <v>947</v>
      </c>
      <c r="B1493" s="268">
        <v>4</v>
      </c>
      <c r="C1493" s="42">
        <v>0.3576388888888889</v>
      </c>
      <c r="D1493" s="12" t="s">
        <v>1861</v>
      </c>
      <c r="E1493" s="28" t="s">
        <v>1364</v>
      </c>
      <c r="F1493" s="329" t="s">
        <v>2551</v>
      </c>
      <c r="G1493" s="36">
        <v>2420</v>
      </c>
      <c r="H1493" s="36"/>
      <c r="I1493" s="36">
        <v>726</v>
      </c>
      <c r="J1493" s="36">
        <v>1654</v>
      </c>
      <c r="K1493" s="412">
        <v>0</v>
      </c>
      <c r="L1493" s="2"/>
      <c r="M1493" s="1">
        <v>2</v>
      </c>
      <c r="N1493" s="15">
        <f>A1494</f>
        <v>44983</v>
      </c>
      <c r="O1493" s="15" t="str">
        <f>IF(A1496="","",A1496)</f>
        <v>Uco</v>
      </c>
      <c r="P1493" s="37" t="str">
        <f>A1493</f>
        <v>Sun</v>
      </c>
      <c r="U1493" s="38"/>
    </row>
    <row r="1494" spans="1:21" ht="14.25" customHeight="1">
      <c r="A1494" s="332">
        <v>44983</v>
      </c>
      <c r="B1494" s="268"/>
      <c r="C1494" s="42"/>
      <c r="D1494" s="29" t="s">
        <v>2649</v>
      </c>
      <c r="E1494" s="39"/>
      <c r="F1494" s="370" t="s">
        <v>2584</v>
      </c>
      <c r="G1494" s="342"/>
      <c r="H1494" s="342"/>
      <c r="I1494" s="36"/>
      <c r="J1494" s="36"/>
      <c r="K1494" s="412"/>
      <c r="L1494" s="2"/>
      <c r="M1494" s="1">
        <v>3</v>
      </c>
      <c r="N1494" s="15">
        <f>A1494</f>
        <v>44983</v>
      </c>
      <c r="O1494" s="15" t="str">
        <f>IF(A1496="","",A1496)</f>
        <v>Uco</v>
      </c>
      <c r="P1494" s="37" t="str">
        <f>A1493</f>
        <v>Sun</v>
      </c>
      <c r="U1494" s="38"/>
    </row>
    <row r="1495" spans="1:21" ht="14.25" customHeight="1">
      <c r="A1495" s="333">
        <v>230</v>
      </c>
      <c r="B1495" s="268"/>
      <c r="C1495" s="42"/>
      <c r="D1495" s="29" t="s">
        <v>846</v>
      </c>
      <c r="E1495" s="39"/>
      <c r="F1495" s="360" t="s">
        <v>2579</v>
      </c>
      <c r="G1495" s="342"/>
      <c r="H1495" s="342"/>
      <c r="I1495" s="36"/>
      <c r="J1495" s="36"/>
      <c r="K1495" s="412"/>
      <c r="L1495" s="2"/>
      <c r="M1495" s="1">
        <v>4</v>
      </c>
      <c r="N1495" s="15">
        <f>A1494</f>
        <v>44983</v>
      </c>
      <c r="O1495" s="15" t="str">
        <f>IF(A1496="","",A1496)</f>
        <v>Uco</v>
      </c>
      <c r="P1495" s="37" t="str">
        <f>A1493</f>
        <v>Sun</v>
      </c>
      <c r="U1495" s="38"/>
    </row>
    <row r="1496" spans="1:21" ht="14.25" customHeight="1">
      <c r="A1496" s="334" t="s">
        <v>848</v>
      </c>
      <c r="B1496" s="268"/>
      <c r="C1496" s="43"/>
      <c r="D1496" s="29" t="s">
        <v>846</v>
      </c>
      <c r="E1496" s="39"/>
      <c r="F1496" s="345" t="s">
        <v>2650</v>
      </c>
      <c r="G1496" s="342"/>
      <c r="H1496" s="342"/>
      <c r="I1496" s="36"/>
      <c r="J1496" s="36"/>
      <c r="K1496" s="412"/>
      <c r="L1496" s="2"/>
      <c r="M1496" s="1">
        <v>5</v>
      </c>
      <c r="N1496" s="15">
        <f>A1494</f>
        <v>44983</v>
      </c>
      <c r="O1496" s="15" t="str">
        <f>IF(A1496="","",A1496)</f>
        <v>Uco</v>
      </c>
      <c r="P1496" s="37" t="str">
        <f>A1493</f>
        <v>Sun</v>
      </c>
      <c r="U1496" s="38"/>
    </row>
    <row r="1497" spans="1:21" ht="14.25" customHeight="1">
      <c r="A1497" s="335" t="s">
        <v>1298</v>
      </c>
      <c r="B1497" s="268"/>
      <c r="C1497" s="42"/>
      <c r="D1497" s="29"/>
      <c r="E1497" s="28"/>
      <c r="F1497" s="39"/>
      <c r="G1497" s="36"/>
      <c r="H1497" s="36"/>
      <c r="I1497" s="36"/>
      <c r="J1497" s="36"/>
      <c r="K1497" s="412"/>
      <c r="L1497" s="2"/>
      <c r="M1497" s="1">
        <v>6</v>
      </c>
      <c r="N1497" s="15">
        <f>A1494</f>
        <v>44983</v>
      </c>
      <c r="O1497" s="15" t="str">
        <f>IF(A1496="","",A1496)</f>
        <v>Uco</v>
      </c>
      <c r="P1497" s="37" t="str">
        <f>A1493</f>
        <v>Sun</v>
      </c>
      <c r="U1497" s="38"/>
    </row>
    <row r="1498" spans="1:21" ht="14.25" customHeight="1">
      <c r="A1498" s="335" t="s">
        <v>2558</v>
      </c>
      <c r="B1498" s="268"/>
      <c r="C1498" s="42"/>
      <c r="D1498" s="29"/>
      <c r="E1498" s="28"/>
      <c r="F1498" s="39"/>
      <c r="G1498" s="36"/>
      <c r="H1498" s="36"/>
      <c r="I1498" s="36"/>
      <c r="J1498" s="36"/>
      <c r="K1498" s="412"/>
      <c r="L1498" s="2"/>
      <c r="M1498" s="1">
        <v>7</v>
      </c>
      <c r="N1498" s="15">
        <f>A1494</f>
        <v>44983</v>
      </c>
      <c r="O1498" s="15" t="str">
        <f>IF(A1496="","",A1496)</f>
        <v>Uco</v>
      </c>
      <c r="P1498" s="37" t="str">
        <f>A1493</f>
        <v>Sun</v>
      </c>
      <c r="U1498" s="38"/>
    </row>
    <row r="1499" spans="1:21" ht="14.25" customHeight="1">
      <c r="A1499" s="335" t="s">
        <v>2559</v>
      </c>
      <c r="B1499" s="268"/>
      <c r="C1499" s="42"/>
      <c r="D1499" s="29"/>
      <c r="E1499" s="28"/>
      <c r="F1499" s="39"/>
      <c r="G1499" s="36"/>
      <c r="H1499" s="36"/>
      <c r="I1499" s="36"/>
      <c r="J1499" s="36"/>
      <c r="K1499" s="412"/>
      <c r="L1499" s="2"/>
      <c r="M1499" s="1">
        <v>8</v>
      </c>
      <c r="N1499" s="15">
        <f>A1494</f>
        <v>44983</v>
      </c>
      <c r="O1499" s="15" t="str">
        <f>IF(A1496="","",A1496)</f>
        <v>Uco</v>
      </c>
      <c r="P1499" s="37" t="str">
        <f>A1493</f>
        <v>Sun</v>
      </c>
      <c r="U1499" s="38"/>
    </row>
    <row r="1500" spans="1:21" ht="14.25" customHeight="1">
      <c r="A1500" s="337"/>
      <c r="B1500" s="268"/>
      <c r="C1500" s="42"/>
      <c r="D1500" s="29"/>
      <c r="E1500" s="28"/>
      <c r="F1500" s="39"/>
      <c r="G1500" s="36"/>
      <c r="H1500" s="36"/>
      <c r="I1500" s="36"/>
      <c r="J1500" s="36"/>
      <c r="K1500" s="412"/>
      <c r="L1500" s="2"/>
      <c r="M1500" s="1">
        <v>9</v>
      </c>
      <c r="N1500" s="15">
        <f>A1494</f>
        <v>44983</v>
      </c>
      <c r="O1500" s="15" t="str">
        <f>IF(A1496="","",A1496)</f>
        <v>Uco</v>
      </c>
      <c r="P1500" s="37" t="str">
        <f>A1493</f>
        <v>Sun</v>
      </c>
      <c r="U1500" s="38"/>
    </row>
    <row r="1501" spans="1:21" ht="14.25" customHeight="1" thickBot="1">
      <c r="A1501" s="336" t="s">
        <v>1213</v>
      </c>
      <c r="B1501" s="277"/>
      <c r="C1501" s="284" t="s">
        <v>2146</v>
      </c>
      <c r="D1501" s="259"/>
      <c r="E1501" s="260"/>
      <c r="F1501" s="46"/>
      <c r="G1501" s="261"/>
      <c r="H1501" s="261"/>
      <c r="I1501" s="261"/>
      <c r="J1501" s="261"/>
      <c r="K1501" s="413"/>
      <c r="L1501" s="3"/>
      <c r="M1501" s="1">
        <v>10</v>
      </c>
      <c r="N1501" s="15">
        <f>A1494</f>
        <v>44983</v>
      </c>
      <c r="O1501" s="15" t="str">
        <f>IF(A1496="","",A1496)</f>
        <v>Uco</v>
      </c>
      <c r="P1501" s="37" t="str">
        <f>A1493</f>
        <v>Sun</v>
      </c>
      <c r="U1501" s="38"/>
    </row>
    <row r="1502" spans="1:21" s="239" customFormat="1" ht="14.25" customHeight="1">
      <c r="A1502" s="330"/>
      <c r="B1502" s="234"/>
      <c r="C1502" s="262"/>
      <c r="D1502" s="232"/>
      <c r="E1502" s="41"/>
      <c r="F1502" s="41"/>
      <c r="G1502" s="263"/>
      <c r="H1502" s="263"/>
      <c r="I1502" s="263"/>
      <c r="J1502" s="263"/>
      <c r="K1502" s="411"/>
      <c r="L1502" s="235"/>
      <c r="M1502" s="236"/>
      <c r="N1502" s="237"/>
      <c r="O1502" s="237"/>
      <c r="P1502" s="238"/>
      <c r="U1502" s="240"/>
    </row>
    <row r="1503" spans="1:21" ht="14.25" customHeight="1">
      <c r="A1503" s="331" t="s">
        <v>941</v>
      </c>
      <c r="B1503" s="268">
        <v>4</v>
      </c>
      <c r="C1503" s="42">
        <v>0.3611111111111111</v>
      </c>
      <c r="D1503" s="12" t="s">
        <v>1861</v>
      </c>
      <c r="E1503" s="28" t="s">
        <v>1364</v>
      </c>
      <c r="F1503" s="329" t="s">
        <v>2551</v>
      </c>
      <c r="G1503" s="36">
        <v>2420</v>
      </c>
      <c r="H1503" s="36"/>
      <c r="I1503" s="36">
        <v>726</v>
      </c>
      <c r="J1503" s="36">
        <v>1654</v>
      </c>
      <c r="K1503" s="412">
        <v>0</v>
      </c>
      <c r="L1503" s="2"/>
      <c r="M1503" s="1">
        <v>2</v>
      </c>
      <c r="N1503" s="15">
        <f>A1504</f>
        <v>44984</v>
      </c>
      <c r="O1503" s="15" t="str">
        <f>IF(A1506="","",A1506)</f>
        <v>Deluxe</v>
      </c>
      <c r="P1503" s="37" t="str">
        <f>A1503</f>
        <v>Mon</v>
      </c>
      <c r="U1503" s="38"/>
    </row>
    <row r="1504" spans="1:21" ht="14.25" customHeight="1">
      <c r="A1504" s="332">
        <v>44984</v>
      </c>
      <c r="B1504" s="268"/>
      <c r="C1504" s="42"/>
      <c r="D1504" s="29" t="s">
        <v>846</v>
      </c>
      <c r="E1504" s="39"/>
      <c r="F1504" s="329" t="s">
        <v>2552</v>
      </c>
      <c r="G1504" s="342"/>
      <c r="H1504" s="342"/>
      <c r="I1504" s="36"/>
      <c r="J1504" s="36"/>
      <c r="K1504" s="412"/>
      <c r="L1504" s="2"/>
      <c r="M1504" s="1">
        <v>3</v>
      </c>
      <c r="N1504" s="15">
        <f>A1504</f>
        <v>44984</v>
      </c>
      <c r="O1504" s="15" t="str">
        <f>IF(A1506="","",A1506)</f>
        <v>Deluxe</v>
      </c>
      <c r="P1504" s="37" t="str">
        <f>A1503</f>
        <v>Mon</v>
      </c>
      <c r="U1504" s="38"/>
    </row>
    <row r="1505" spans="1:21" ht="14.25" customHeight="1">
      <c r="A1505" s="333">
        <v>231</v>
      </c>
      <c r="B1505" s="268"/>
      <c r="C1505" s="42"/>
      <c r="D1505" s="29" t="s">
        <v>846</v>
      </c>
      <c r="E1505" s="39"/>
      <c r="F1505" s="370" t="s">
        <v>2584</v>
      </c>
      <c r="G1505" s="342"/>
      <c r="H1505" s="342"/>
      <c r="I1505" s="36"/>
      <c r="J1505" s="36"/>
      <c r="K1505" s="412"/>
      <c r="L1505" s="2"/>
      <c r="M1505" s="1">
        <v>4</v>
      </c>
      <c r="N1505" s="15">
        <f>A1504</f>
        <v>44984</v>
      </c>
      <c r="O1505" s="15" t="str">
        <f>IF(A1506="","",A1506)</f>
        <v>Deluxe</v>
      </c>
      <c r="P1505" s="37" t="str">
        <f>A1503</f>
        <v>Mon</v>
      </c>
      <c r="U1505" s="38"/>
    </row>
    <row r="1506" spans="1:21" ht="14.25" customHeight="1">
      <c r="A1506" s="334" t="s">
        <v>847</v>
      </c>
      <c r="B1506" s="268"/>
      <c r="C1506" s="43"/>
      <c r="D1506" s="29" t="s">
        <v>846</v>
      </c>
      <c r="E1506" s="39"/>
      <c r="F1506" s="360" t="s">
        <v>2578</v>
      </c>
      <c r="G1506" s="342"/>
      <c r="H1506" s="342"/>
      <c r="I1506" s="36"/>
      <c r="J1506" s="36"/>
      <c r="K1506" s="412"/>
      <c r="L1506" s="2"/>
      <c r="M1506" s="1">
        <v>5</v>
      </c>
      <c r="N1506" s="15">
        <f>A1504</f>
        <v>44984</v>
      </c>
      <c r="O1506" s="15" t="str">
        <f>IF(A1506="","",A1506)</f>
        <v>Deluxe</v>
      </c>
      <c r="P1506" s="37" t="str">
        <f>A1503</f>
        <v>Mon</v>
      </c>
      <c r="U1506" s="38"/>
    </row>
    <row r="1507" spans="1:21" ht="14.25" customHeight="1">
      <c r="A1507" s="335" t="s">
        <v>1707</v>
      </c>
      <c r="B1507" s="268"/>
      <c r="C1507" s="42"/>
      <c r="D1507" s="29"/>
      <c r="E1507" s="28"/>
      <c r="F1507" s="39"/>
      <c r="G1507" s="36"/>
      <c r="H1507" s="36"/>
      <c r="I1507" s="36"/>
      <c r="J1507" s="36"/>
      <c r="K1507" s="412"/>
      <c r="L1507" s="2"/>
      <c r="M1507" s="1">
        <v>6</v>
      </c>
      <c r="N1507" s="15">
        <f>A1504</f>
        <v>44984</v>
      </c>
      <c r="O1507" s="15" t="str">
        <f>IF(A1506="","",A1506)</f>
        <v>Deluxe</v>
      </c>
      <c r="P1507" s="37" t="str">
        <f>A1503</f>
        <v>Mon</v>
      </c>
      <c r="U1507" s="38"/>
    </row>
    <row r="1508" spans="1:21" ht="14.25" customHeight="1">
      <c r="A1508" s="335" t="s">
        <v>1172</v>
      </c>
      <c r="B1508" s="268"/>
      <c r="C1508" s="42"/>
      <c r="D1508" s="29" t="s">
        <v>1309</v>
      </c>
      <c r="E1508" s="28"/>
      <c r="F1508" s="39"/>
      <c r="G1508" s="36"/>
      <c r="H1508" s="36"/>
      <c r="I1508" s="36"/>
      <c r="J1508" s="36"/>
      <c r="K1508" s="412"/>
      <c r="L1508" s="2"/>
      <c r="M1508" s="1">
        <v>7</v>
      </c>
      <c r="N1508" s="15">
        <f>A1504</f>
        <v>44984</v>
      </c>
      <c r="O1508" s="15" t="str">
        <f>IF(A1506="","",A1506)</f>
        <v>Deluxe</v>
      </c>
      <c r="P1508" s="37" t="str">
        <f>A1503</f>
        <v>Mon</v>
      </c>
      <c r="U1508" s="38"/>
    </row>
    <row r="1509" spans="1:21" ht="14.25" customHeight="1">
      <c r="A1509" s="335" t="s">
        <v>1081</v>
      </c>
      <c r="B1509" s="268"/>
      <c r="C1509" s="42"/>
      <c r="D1509" s="29"/>
      <c r="E1509" s="28"/>
      <c r="F1509" s="39"/>
      <c r="G1509" s="36"/>
      <c r="H1509" s="36"/>
      <c r="I1509" s="36"/>
      <c r="J1509" s="36"/>
      <c r="K1509" s="412"/>
      <c r="L1509" s="2"/>
      <c r="M1509" s="1">
        <v>8</v>
      </c>
      <c r="N1509" s="15">
        <f>A1504</f>
        <v>44984</v>
      </c>
      <c r="O1509" s="15" t="str">
        <f>IF(A1506="","",A1506)</f>
        <v>Deluxe</v>
      </c>
      <c r="P1509" s="37" t="str">
        <f>A1503</f>
        <v>Mon</v>
      </c>
      <c r="U1509" s="38"/>
    </row>
    <row r="1510" spans="1:21" ht="14.25" customHeight="1">
      <c r="A1510" s="337"/>
      <c r="B1510" s="268"/>
      <c r="C1510" s="42"/>
      <c r="D1510" s="29"/>
      <c r="E1510" s="28"/>
      <c r="F1510" s="39"/>
      <c r="G1510" s="36"/>
      <c r="H1510" s="36"/>
      <c r="I1510" s="36"/>
      <c r="J1510" s="36"/>
      <c r="K1510" s="412"/>
      <c r="L1510" s="2"/>
      <c r="M1510" s="1">
        <v>9</v>
      </c>
      <c r="N1510" s="15">
        <f>A1504</f>
        <v>44984</v>
      </c>
      <c r="O1510" s="15" t="str">
        <f>IF(A1506="","",A1506)</f>
        <v>Deluxe</v>
      </c>
      <c r="P1510" s="37" t="str">
        <f>A1503</f>
        <v>Mon</v>
      </c>
      <c r="U1510" s="38"/>
    </row>
    <row r="1511" spans="1:21" ht="14.25" customHeight="1" thickBot="1">
      <c r="A1511" s="336" t="s">
        <v>1335</v>
      </c>
      <c r="B1511" s="277"/>
      <c r="C1511" s="284" t="s">
        <v>2545</v>
      </c>
      <c r="D1511" s="259"/>
      <c r="E1511" s="260"/>
      <c r="F1511" s="46"/>
      <c r="G1511" s="261"/>
      <c r="H1511" s="261"/>
      <c r="I1511" s="261"/>
      <c r="J1511" s="261"/>
      <c r="K1511" s="413"/>
      <c r="L1511" s="3"/>
      <c r="M1511" s="1">
        <v>10</v>
      </c>
      <c r="N1511" s="15">
        <f>A1504</f>
        <v>44984</v>
      </c>
      <c r="O1511" s="15" t="str">
        <f>IF(A1506="","",A1506)</f>
        <v>Deluxe</v>
      </c>
      <c r="P1511" s="37" t="str">
        <f>A1503</f>
        <v>Mon</v>
      </c>
      <c r="U1511" s="38"/>
    </row>
    <row r="1512" spans="1:21" s="239" customFormat="1" ht="14.25" customHeight="1">
      <c r="A1512" s="330"/>
      <c r="B1512" s="234"/>
      <c r="C1512" s="262"/>
      <c r="D1512" s="232"/>
      <c r="E1512" s="41"/>
      <c r="F1512" s="41"/>
      <c r="G1512" s="263"/>
      <c r="H1512" s="263"/>
      <c r="I1512" s="263"/>
      <c r="J1512" s="263"/>
      <c r="K1512" s="411"/>
      <c r="L1512" s="235"/>
      <c r="M1512" s="236"/>
      <c r="N1512" s="237"/>
      <c r="O1512" s="237"/>
      <c r="P1512" s="238"/>
      <c r="U1512" s="240"/>
    </row>
    <row r="1513" spans="1:21" ht="14.25" customHeight="1">
      <c r="A1513" s="331" t="s">
        <v>941</v>
      </c>
      <c r="B1513" s="268">
        <v>3</v>
      </c>
      <c r="C1513" s="42">
        <v>0.36458333333333331</v>
      </c>
      <c r="D1513" s="12" t="s">
        <v>2215</v>
      </c>
      <c r="E1513" s="28" t="s">
        <v>873</v>
      </c>
      <c r="F1513" s="360" t="s">
        <v>1625</v>
      </c>
      <c r="G1513" s="36">
        <v>370</v>
      </c>
      <c r="H1513" s="36">
        <v>111</v>
      </c>
      <c r="I1513" s="36"/>
      <c r="J1513" s="36">
        <v>85500</v>
      </c>
      <c r="K1513" s="412">
        <v>0</v>
      </c>
      <c r="L1513" s="2"/>
      <c r="M1513" s="1">
        <v>2</v>
      </c>
      <c r="N1513" s="15">
        <f>A1514</f>
        <v>44984</v>
      </c>
      <c r="O1513" s="15" t="str">
        <f>IF(A1516="","",A1516)</f>
        <v>Luján</v>
      </c>
      <c r="P1513" s="37" t="str">
        <f>A1513</f>
        <v>Mon</v>
      </c>
      <c r="U1513" s="38"/>
    </row>
    <row r="1514" spans="1:21" ht="14.25" customHeight="1">
      <c r="A1514" s="332">
        <v>44984</v>
      </c>
      <c r="B1514" s="268"/>
      <c r="C1514" s="42"/>
      <c r="D1514" s="29" t="s">
        <v>2350</v>
      </c>
      <c r="E1514" s="462" t="s">
        <v>2546</v>
      </c>
      <c r="F1514" s="41" t="s">
        <v>40</v>
      </c>
      <c r="G1514" s="342"/>
      <c r="H1514" s="342"/>
      <c r="I1514" s="342"/>
      <c r="J1514" s="36"/>
      <c r="K1514" s="412"/>
      <c r="L1514" s="2"/>
      <c r="M1514" s="1">
        <v>3</v>
      </c>
      <c r="N1514" s="15">
        <f>A1514</f>
        <v>44984</v>
      </c>
      <c r="O1514" s="15" t="str">
        <f>IF(A1516="","",A1516)</f>
        <v>Luján</v>
      </c>
      <c r="P1514" s="37" t="str">
        <f>A1513</f>
        <v>Mon</v>
      </c>
      <c r="U1514" s="38"/>
    </row>
    <row r="1515" spans="1:21" ht="14.25" customHeight="1">
      <c r="A1515" s="333">
        <v>232</v>
      </c>
      <c r="B1515" s="268"/>
      <c r="C1515" s="42">
        <v>0.37152777777777773</v>
      </c>
      <c r="D1515" s="29" t="s">
        <v>2548</v>
      </c>
      <c r="E1515" s="28" t="s">
        <v>2501</v>
      </c>
      <c r="F1515" s="329" t="s">
        <v>2547</v>
      </c>
      <c r="G1515" s="36">
        <v>360</v>
      </c>
      <c r="H1515" s="36"/>
      <c r="I1515" s="36">
        <v>108</v>
      </c>
      <c r="J1515" s="36">
        <v>242</v>
      </c>
      <c r="K1515" s="412">
        <v>0</v>
      </c>
      <c r="L1515" s="2"/>
      <c r="M1515" s="1">
        <v>4</v>
      </c>
      <c r="N1515" s="15">
        <f>A1514</f>
        <v>44984</v>
      </c>
      <c r="O1515" s="15" t="str">
        <f>IF(A1516="","",A1516)</f>
        <v>Luján</v>
      </c>
      <c r="P1515" s="37" t="str">
        <f>A1513</f>
        <v>Mon</v>
      </c>
      <c r="U1515" s="38"/>
    </row>
    <row r="1516" spans="1:21" ht="14.25" customHeight="1">
      <c r="A1516" s="334" t="s">
        <v>64</v>
      </c>
      <c r="B1516" s="268"/>
      <c r="C1516" s="43"/>
      <c r="D1516" s="29"/>
      <c r="E1516" s="39"/>
      <c r="F1516" s="473"/>
      <c r="G1516" s="342"/>
      <c r="H1516" s="342"/>
      <c r="I1516" s="36"/>
      <c r="J1516" s="36"/>
      <c r="K1516" s="412"/>
      <c r="L1516" s="2"/>
      <c r="M1516" s="1">
        <v>5</v>
      </c>
      <c r="N1516" s="15">
        <f>A1514</f>
        <v>44984</v>
      </c>
      <c r="O1516" s="15" t="str">
        <f>IF(A1516="","",A1516)</f>
        <v>Luján</v>
      </c>
      <c r="P1516" s="37" t="str">
        <f>A1513</f>
        <v>Mon</v>
      </c>
      <c r="U1516" s="38"/>
    </row>
    <row r="1517" spans="1:21" ht="14.25" customHeight="1">
      <c r="A1517" s="340" t="s">
        <v>2561</v>
      </c>
      <c r="B1517" s="268"/>
      <c r="C1517" s="42"/>
      <c r="D1517" s="29"/>
      <c r="E1517" s="28"/>
      <c r="F1517" s="39"/>
      <c r="G1517" s="36"/>
      <c r="H1517" s="36"/>
      <c r="I1517" s="36"/>
      <c r="J1517" s="36"/>
      <c r="K1517" s="412"/>
      <c r="L1517" s="2"/>
      <c r="M1517" s="1">
        <v>6</v>
      </c>
      <c r="N1517" s="15">
        <f>A1514</f>
        <v>44984</v>
      </c>
      <c r="O1517" s="15" t="str">
        <f>IF(A1516="","",A1516)</f>
        <v>Luján</v>
      </c>
      <c r="P1517" s="37" t="str">
        <f>A1513</f>
        <v>Mon</v>
      </c>
      <c r="U1517" s="38"/>
    </row>
    <row r="1518" spans="1:21" ht="14.25" customHeight="1">
      <c r="A1518" s="335" t="s">
        <v>2126</v>
      </c>
      <c r="B1518" s="268"/>
      <c r="C1518" s="42"/>
      <c r="D1518" s="29"/>
      <c r="E1518" s="28"/>
      <c r="F1518" s="39"/>
      <c r="G1518" s="36"/>
      <c r="H1518" s="36"/>
      <c r="I1518" s="36"/>
      <c r="J1518" s="36"/>
      <c r="K1518" s="412"/>
      <c r="L1518" s="2"/>
      <c r="M1518" s="1">
        <v>7</v>
      </c>
      <c r="N1518" s="15">
        <f>A1514</f>
        <v>44984</v>
      </c>
      <c r="O1518" s="15" t="str">
        <f>IF(A1516="","",A1516)</f>
        <v>Luján</v>
      </c>
      <c r="P1518" s="37" t="str">
        <f>A1513</f>
        <v>Mon</v>
      </c>
      <c r="U1518" s="38"/>
    </row>
    <row r="1519" spans="1:21" ht="14.25" customHeight="1">
      <c r="A1519" s="335" t="s">
        <v>2562</v>
      </c>
      <c r="B1519" s="268"/>
      <c r="C1519" s="42"/>
      <c r="D1519" s="29"/>
      <c r="E1519" s="28"/>
      <c r="F1519" s="39"/>
      <c r="G1519" s="36"/>
      <c r="H1519" s="36"/>
      <c r="I1519" s="36"/>
      <c r="J1519" s="36"/>
      <c r="K1519" s="412"/>
      <c r="L1519" s="2"/>
      <c r="M1519" s="1">
        <v>8</v>
      </c>
      <c r="N1519" s="15">
        <f>A1514</f>
        <v>44984</v>
      </c>
      <c r="O1519" s="15" t="str">
        <f>IF(A1516="","",A1516)</f>
        <v>Luján</v>
      </c>
      <c r="P1519" s="37" t="str">
        <f>A1513</f>
        <v>Mon</v>
      </c>
      <c r="U1519" s="38"/>
    </row>
    <row r="1520" spans="1:21" ht="14.25" customHeight="1">
      <c r="A1520" s="335" t="s">
        <v>2563</v>
      </c>
      <c r="B1520" s="268"/>
      <c r="C1520" s="42"/>
      <c r="D1520" s="29"/>
      <c r="E1520" s="28"/>
      <c r="F1520" s="39"/>
      <c r="G1520" s="36"/>
      <c r="H1520" s="36"/>
      <c r="I1520" s="36"/>
      <c r="J1520" s="36"/>
      <c r="K1520" s="412"/>
      <c r="L1520" s="2"/>
      <c r="M1520" s="1">
        <v>9</v>
      </c>
      <c r="N1520" s="15">
        <f>A1514</f>
        <v>44984</v>
      </c>
      <c r="O1520" s="15" t="str">
        <f>IF(A1516="","",A1516)</f>
        <v>Luján</v>
      </c>
      <c r="P1520" s="37" t="str">
        <f>A1513</f>
        <v>Mon</v>
      </c>
      <c r="U1520" s="38"/>
    </row>
    <row r="1521" spans="1:21" ht="14.25" customHeight="1" thickBot="1">
      <c r="A1521" s="336" t="s">
        <v>2560</v>
      </c>
      <c r="B1521" s="277"/>
      <c r="C1521" s="284" t="s">
        <v>2545</v>
      </c>
      <c r="D1521" s="259"/>
      <c r="E1521" s="260"/>
      <c r="F1521" s="46"/>
      <c r="G1521" s="261"/>
      <c r="H1521" s="261"/>
      <c r="I1521" s="261"/>
      <c r="J1521" s="261"/>
      <c r="K1521" s="413"/>
      <c r="L1521" s="3"/>
      <c r="M1521" s="1">
        <v>10</v>
      </c>
      <c r="N1521" s="15">
        <f>A1514</f>
        <v>44984</v>
      </c>
      <c r="O1521" s="15" t="str">
        <f>IF(A1516="","",A1516)</f>
        <v>Luján</v>
      </c>
      <c r="P1521" s="37" t="str">
        <f>A1513</f>
        <v>Mon</v>
      </c>
      <c r="U1521" s="38"/>
    </row>
    <row r="1522" spans="1:21" s="239" customFormat="1" ht="14.25" customHeight="1">
      <c r="A1522" s="330"/>
      <c r="B1522" s="234"/>
      <c r="C1522" s="262"/>
      <c r="D1522" s="13" t="s">
        <v>2564</v>
      </c>
      <c r="E1522" s="41"/>
      <c r="F1522" s="41"/>
      <c r="G1522" s="263"/>
      <c r="H1522" s="263"/>
      <c r="I1522" s="263"/>
      <c r="J1522" s="263"/>
      <c r="K1522" s="411"/>
      <c r="L1522" s="235"/>
      <c r="M1522" s="236"/>
      <c r="N1522" s="237"/>
      <c r="O1522" s="237"/>
      <c r="P1522" s="238"/>
      <c r="U1522" s="240"/>
    </row>
    <row r="1523" spans="1:21" ht="14.25" customHeight="1">
      <c r="A1523" s="331" t="s">
        <v>942</v>
      </c>
      <c r="B1523" s="268">
        <v>3</v>
      </c>
      <c r="C1523" s="42">
        <v>0.36805555555555558</v>
      </c>
      <c r="D1523" s="12" t="s">
        <v>2027</v>
      </c>
      <c r="E1523" s="28" t="s">
        <v>2530</v>
      </c>
      <c r="F1523" s="360"/>
      <c r="G1523" s="36">
        <v>720</v>
      </c>
      <c r="H1523" s="36" t="s">
        <v>2182</v>
      </c>
      <c r="I1523" s="36"/>
      <c r="J1523" s="36"/>
      <c r="K1523" s="412">
        <v>0</v>
      </c>
      <c r="L1523" s="2"/>
      <c r="M1523" s="1">
        <v>2</v>
      </c>
      <c r="N1523" s="15">
        <f>A1524</f>
        <v>44985</v>
      </c>
      <c r="O1523" s="15" t="str">
        <f>IF(A1526="","",A1526)</f>
        <v>Luján</v>
      </c>
      <c r="P1523" s="37" t="str">
        <f>A1523</f>
        <v>Tue</v>
      </c>
      <c r="U1523" s="38"/>
    </row>
    <row r="1524" spans="1:21" ht="14.25" customHeight="1">
      <c r="A1524" s="332">
        <v>44985</v>
      </c>
      <c r="B1524" s="268"/>
      <c r="C1524" s="42"/>
      <c r="D1524" s="29" t="s">
        <v>2038</v>
      </c>
      <c r="E1524" s="343" t="s">
        <v>2531</v>
      </c>
      <c r="F1524" s="39"/>
      <c r="G1524" s="342"/>
      <c r="H1524" s="342"/>
      <c r="I1524" s="36"/>
      <c r="J1524" s="36"/>
      <c r="K1524" s="412"/>
      <c r="L1524" s="2"/>
      <c r="M1524" s="1">
        <v>3</v>
      </c>
      <c r="N1524" s="15">
        <f>A1524</f>
        <v>44985</v>
      </c>
      <c r="O1524" s="15" t="str">
        <f>IF(A1526="","",A1526)</f>
        <v>Luján</v>
      </c>
      <c r="P1524" s="37" t="str">
        <f>A1523</f>
        <v>Tue</v>
      </c>
      <c r="U1524" s="38"/>
    </row>
    <row r="1525" spans="1:21" ht="14.25" customHeight="1">
      <c r="A1525" s="333">
        <v>233</v>
      </c>
      <c r="B1525" s="268"/>
      <c r="C1525" s="42">
        <v>0.375</v>
      </c>
      <c r="D1525" s="29" t="s">
        <v>2574</v>
      </c>
      <c r="E1525" s="28" t="s">
        <v>2575</v>
      </c>
      <c r="F1525" s="345" t="s">
        <v>2576</v>
      </c>
      <c r="G1525" s="36">
        <v>185</v>
      </c>
      <c r="H1525" s="342"/>
      <c r="I1525" s="36">
        <v>185</v>
      </c>
      <c r="J1525" s="36"/>
      <c r="K1525" s="412">
        <v>0</v>
      </c>
      <c r="L1525" s="2"/>
      <c r="M1525" s="1">
        <v>4</v>
      </c>
      <c r="N1525" s="15">
        <f>A1524</f>
        <v>44985</v>
      </c>
      <c r="O1525" s="15" t="str">
        <f>IF(A1526="","",A1526)</f>
        <v>Luján</v>
      </c>
      <c r="P1525" s="37" t="str">
        <f>A1523</f>
        <v>Tue</v>
      </c>
      <c r="U1525" s="38"/>
    </row>
    <row r="1526" spans="1:21" ht="14.25" customHeight="1">
      <c r="A1526" s="334" t="s">
        <v>64</v>
      </c>
      <c r="B1526" s="268"/>
      <c r="C1526" s="43"/>
      <c r="D1526" s="40"/>
      <c r="E1526" s="39"/>
      <c r="F1526" s="39"/>
      <c r="G1526" s="342"/>
      <c r="H1526" s="342"/>
      <c r="I1526" s="36"/>
      <c r="J1526" s="36"/>
      <c r="K1526" s="412"/>
      <c r="L1526" s="2"/>
      <c r="M1526" s="1">
        <v>5</v>
      </c>
      <c r="N1526" s="15">
        <f>A1524</f>
        <v>44985</v>
      </c>
      <c r="O1526" s="15" t="str">
        <f>IF(A1526="","",A1526)</f>
        <v>Luján</v>
      </c>
      <c r="P1526" s="37" t="str">
        <f>A1523</f>
        <v>Tue</v>
      </c>
      <c r="U1526" s="38"/>
    </row>
    <row r="1527" spans="1:21" ht="14.25" customHeight="1">
      <c r="A1527" s="335" t="s">
        <v>2236</v>
      </c>
      <c r="B1527" s="268"/>
      <c r="C1527" s="42"/>
      <c r="D1527" s="29"/>
      <c r="E1527" s="28"/>
      <c r="F1527" s="39"/>
      <c r="G1527" s="36"/>
      <c r="H1527" s="36"/>
      <c r="I1527" s="36"/>
      <c r="J1527" s="36"/>
      <c r="K1527" s="412"/>
      <c r="L1527" s="2"/>
      <c r="M1527" s="1">
        <v>6</v>
      </c>
      <c r="N1527" s="15">
        <f>A1524</f>
        <v>44985</v>
      </c>
      <c r="O1527" s="15" t="str">
        <f>IF(A1526="","",A1526)</f>
        <v>Luján</v>
      </c>
      <c r="P1527" s="37" t="str">
        <f>A1523</f>
        <v>Tue</v>
      </c>
      <c r="U1527" s="38"/>
    </row>
    <row r="1528" spans="1:21" ht="14.25" customHeight="1">
      <c r="A1528" s="335" t="s">
        <v>1346</v>
      </c>
      <c r="B1528" s="268"/>
      <c r="C1528" s="42"/>
      <c r="D1528" s="29"/>
      <c r="E1528" s="28"/>
      <c r="F1528" s="39"/>
      <c r="G1528" s="36"/>
      <c r="H1528" s="36"/>
      <c r="I1528" s="36"/>
      <c r="J1528" s="36"/>
      <c r="K1528" s="412"/>
      <c r="L1528" s="2"/>
      <c r="M1528" s="1">
        <v>7</v>
      </c>
      <c r="N1528" s="15">
        <f>A1524</f>
        <v>44985</v>
      </c>
      <c r="O1528" s="15" t="str">
        <f>IF(A1526="","",A1526)</f>
        <v>Luján</v>
      </c>
      <c r="P1528" s="37" t="str">
        <f>A1523</f>
        <v>Tue</v>
      </c>
      <c r="U1528" s="38"/>
    </row>
    <row r="1529" spans="1:21" ht="14.25" customHeight="1">
      <c r="A1529" s="335" t="s">
        <v>1028</v>
      </c>
      <c r="B1529" s="268"/>
      <c r="C1529" s="42"/>
      <c r="D1529" s="29"/>
      <c r="E1529" s="28"/>
      <c r="F1529" s="39"/>
      <c r="G1529" s="36"/>
      <c r="H1529" s="36"/>
      <c r="I1529" s="36"/>
      <c r="J1529" s="36"/>
      <c r="K1529" s="412"/>
      <c r="L1529" s="2"/>
      <c r="M1529" s="1">
        <v>8</v>
      </c>
      <c r="N1529" s="15">
        <f>A1524</f>
        <v>44985</v>
      </c>
      <c r="O1529" s="15" t="str">
        <f>IF(A1526="","",A1526)</f>
        <v>Luján</v>
      </c>
      <c r="P1529" s="37" t="str">
        <f>A1523</f>
        <v>Tue</v>
      </c>
      <c r="U1529" s="38"/>
    </row>
    <row r="1530" spans="1:21" ht="14.25" customHeight="1">
      <c r="A1530" s="335" t="s">
        <v>1029</v>
      </c>
      <c r="B1530" s="268"/>
      <c r="C1530" s="42"/>
      <c r="D1530" s="29"/>
      <c r="E1530" s="28"/>
      <c r="F1530" s="39"/>
      <c r="G1530" s="36"/>
      <c r="H1530" s="36"/>
      <c r="I1530" s="36"/>
      <c r="J1530" s="36"/>
      <c r="K1530" s="412"/>
      <c r="L1530" s="2"/>
      <c r="M1530" s="1">
        <v>9</v>
      </c>
      <c r="N1530" s="15">
        <f>A1524</f>
        <v>44985</v>
      </c>
      <c r="O1530" s="15" t="str">
        <f>IF(A1526="","",A1526)</f>
        <v>Luján</v>
      </c>
      <c r="P1530" s="37" t="str">
        <f>A1523</f>
        <v>Tue</v>
      </c>
      <c r="U1530" s="38"/>
    </row>
    <row r="1531" spans="1:21" ht="14.25" customHeight="1" thickBot="1">
      <c r="A1531" s="336" t="s">
        <v>1067</v>
      </c>
      <c r="B1531" s="277"/>
      <c r="C1531" s="284" t="s">
        <v>2107</v>
      </c>
      <c r="D1531" s="259"/>
      <c r="E1531" s="260"/>
      <c r="F1531" s="46"/>
      <c r="G1531" s="261"/>
      <c r="H1531" s="261"/>
      <c r="I1531" s="261"/>
      <c r="J1531" s="261"/>
      <c r="K1531" s="413"/>
      <c r="L1531" s="3"/>
      <c r="M1531" s="1">
        <v>10</v>
      </c>
      <c r="N1531" s="15">
        <f>A1524</f>
        <v>44985</v>
      </c>
      <c r="O1531" s="15" t="str">
        <f>IF(A1526="","",A1526)</f>
        <v>Luján</v>
      </c>
      <c r="P1531" s="37" t="str">
        <f>A1523</f>
        <v>Tue</v>
      </c>
      <c r="U1531" s="38"/>
    </row>
    <row r="1532" spans="1:21" s="239" customFormat="1" ht="14.25" customHeight="1">
      <c r="A1532" s="330"/>
      <c r="B1532" s="234"/>
      <c r="C1532" s="262"/>
      <c r="D1532" s="328"/>
      <c r="E1532" s="41"/>
      <c r="F1532" s="41"/>
      <c r="G1532" s="263"/>
      <c r="H1532" s="263"/>
      <c r="I1532" s="263"/>
      <c r="J1532" s="263"/>
      <c r="K1532" s="411"/>
      <c r="L1532" s="235"/>
      <c r="M1532" s="236"/>
      <c r="N1532" s="237"/>
      <c r="O1532" s="237"/>
      <c r="P1532" s="238"/>
      <c r="U1532" s="240"/>
    </row>
    <row r="1533" spans="1:21" ht="14.25" customHeight="1">
      <c r="A1533" s="331" t="s">
        <v>943</v>
      </c>
      <c r="B1533" s="268">
        <v>5</v>
      </c>
      <c r="C1533" s="42">
        <v>0.34722222222222227</v>
      </c>
      <c r="D1533" s="12" t="s">
        <v>2027</v>
      </c>
      <c r="E1533" s="28" t="s">
        <v>2588</v>
      </c>
      <c r="F1533" s="360" t="s">
        <v>2600</v>
      </c>
      <c r="G1533" s="36">
        <v>720</v>
      </c>
      <c r="H1533" s="36" t="s">
        <v>2182</v>
      </c>
      <c r="I1533" s="36"/>
      <c r="J1533" s="36"/>
      <c r="K1533" s="412">
        <v>0</v>
      </c>
      <c r="L1533" s="2"/>
      <c r="M1533" s="1">
        <v>2</v>
      </c>
      <c r="N1533" s="15">
        <f>A1534</f>
        <v>44986</v>
      </c>
      <c r="O1533" s="15" t="str">
        <f>IF(A1536="","",A1536)</f>
        <v>Uco</v>
      </c>
      <c r="P1533" s="37" t="str">
        <f>A1533</f>
        <v>Wed</v>
      </c>
      <c r="U1533" s="38"/>
    </row>
    <row r="1534" spans="1:21" ht="14.25" customHeight="1">
      <c r="A1534" s="332">
        <v>44986</v>
      </c>
      <c r="B1534" s="268"/>
      <c r="C1534" s="42"/>
      <c r="D1534" s="29" t="s">
        <v>2038</v>
      </c>
      <c r="E1534" s="343" t="s">
        <v>2531</v>
      </c>
      <c r="F1534" s="39"/>
      <c r="G1534" s="342"/>
      <c r="H1534" s="342"/>
      <c r="I1534" s="36"/>
      <c r="J1534" s="36"/>
      <c r="K1534" s="412"/>
      <c r="L1534" s="2"/>
      <c r="M1534" s="1">
        <v>3</v>
      </c>
      <c r="N1534" s="15">
        <f>A1534</f>
        <v>44986</v>
      </c>
      <c r="O1534" s="15" t="str">
        <f>IF(A1536="","",A1536)</f>
        <v>Uco</v>
      </c>
      <c r="P1534" s="37" t="str">
        <f>A1533</f>
        <v>Wed</v>
      </c>
      <c r="U1534" s="38"/>
    </row>
    <row r="1535" spans="1:21" ht="14.25" customHeight="1">
      <c r="A1535" s="333">
        <v>234</v>
      </c>
      <c r="B1535" s="268"/>
      <c r="C1535" s="42">
        <v>0.3576388888888889</v>
      </c>
      <c r="D1535" s="29" t="s">
        <v>2548</v>
      </c>
      <c r="E1535" s="28" t="s">
        <v>2501</v>
      </c>
      <c r="F1535" s="329" t="s">
        <v>2591</v>
      </c>
      <c r="G1535" s="36">
        <v>360</v>
      </c>
      <c r="H1535" s="36"/>
      <c r="I1535" s="36">
        <v>108</v>
      </c>
      <c r="J1535" s="36">
        <v>242</v>
      </c>
      <c r="K1535" s="412">
        <v>0</v>
      </c>
      <c r="L1535" s="2"/>
      <c r="M1535" s="1">
        <v>4</v>
      </c>
      <c r="N1535" s="15">
        <f>A1534</f>
        <v>44986</v>
      </c>
      <c r="O1535" s="15" t="str">
        <f>IF(A1536="","",A1536)</f>
        <v>Uco</v>
      </c>
      <c r="P1535" s="37" t="str">
        <f>A1533</f>
        <v>Wed</v>
      </c>
      <c r="U1535" s="38"/>
    </row>
    <row r="1536" spans="1:21" ht="14.25" customHeight="1">
      <c r="A1536" s="334" t="s">
        <v>848</v>
      </c>
      <c r="B1536" s="268"/>
      <c r="C1536" s="42">
        <v>0.35416666666666669</v>
      </c>
      <c r="D1536" s="29" t="s">
        <v>2565</v>
      </c>
      <c r="E1536" s="28" t="s">
        <v>2568</v>
      </c>
      <c r="F1536" s="28" t="s">
        <v>2567</v>
      </c>
      <c r="G1536" s="36">
        <v>335</v>
      </c>
      <c r="H1536" s="342"/>
      <c r="I1536" s="36"/>
      <c r="J1536" s="36">
        <v>335</v>
      </c>
      <c r="K1536" s="412">
        <v>0</v>
      </c>
      <c r="L1536" s="2"/>
      <c r="M1536" s="1">
        <v>5</v>
      </c>
      <c r="N1536" s="15">
        <f>A1534</f>
        <v>44986</v>
      </c>
      <c r="O1536" s="15" t="str">
        <f>IF(A1536="","",A1536)</f>
        <v>Uco</v>
      </c>
      <c r="P1536" s="37" t="str">
        <f>A1533</f>
        <v>Wed</v>
      </c>
      <c r="U1536" s="38"/>
    </row>
    <row r="1537" spans="1:21" ht="14.25" customHeight="1">
      <c r="A1537" s="335" t="s">
        <v>1186</v>
      </c>
      <c r="B1537" s="268"/>
      <c r="C1537" s="42"/>
      <c r="D1537" s="29" t="s">
        <v>2566</v>
      </c>
      <c r="E1537" s="343" t="s">
        <v>2569</v>
      </c>
      <c r="F1537" s="28" t="s">
        <v>2624</v>
      </c>
      <c r="G1537" s="36"/>
      <c r="H1537" s="36"/>
      <c r="I1537" s="36"/>
      <c r="J1537" s="36"/>
      <c r="K1537" s="412"/>
      <c r="L1537" s="2"/>
      <c r="M1537" s="1">
        <v>6</v>
      </c>
      <c r="N1537" s="15">
        <f>A1534</f>
        <v>44986</v>
      </c>
      <c r="O1537" s="15" t="str">
        <f>IF(A1536="","",A1536)</f>
        <v>Uco</v>
      </c>
      <c r="P1537" s="37" t="str">
        <f>A1533</f>
        <v>Wed</v>
      </c>
      <c r="U1537" s="38"/>
    </row>
    <row r="1538" spans="1:21" ht="14.25" customHeight="1">
      <c r="A1538" s="335" t="s">
        <v>998</v>
      </c>
      <c r="B1538" s="268"/>
      <c r="C1538" s="42"/>
      <c r="D1538" s="29"/>
      <c r="E1538" s="343"/>
      <c r="F1538" s="39"/>
      <c r="G1538" s="36"/>
      <c r="H1538" s="36"/>
      <c r="I1538" s="36"/>
      <c r="J1538" s="36"/>
      <c r="K1538" s="412"/>
      <c r="L1538" s="2"/>
      <c r="M1538" s="1">
        <v>7</v>
      </c>
      <c r="N1538" s="15">
        <f>A1534</f>
        <v>44986</v>
      </c>
      <c r="O1538" s="15" t="str">
        <f>IF(A1536="","",A1536)</f>
        <v>Uco</v>
      </c>
      <c r="P1538" s="37" t="str">
        <f>A1533</f>
        <v>Wed</v>
      </c>
      <c r="U1538" s="38"/>
    </row>
    <row r="1539" spans="1:21" ht="14.25" customHeight="1">
      <c r="A1539" s="335" t="s">
        <v>1299</v>
      </c>
      <c r="B1539" s="268"/>
      <c r="C1539" s="42"/>
      <c r="D1539" s="29"/>
      <c r="E1539" s="28"/>
      <c r="F1539" s="39"/>
      <c r="G1539" s="36"/>
      <c r="H1539" s="36"/>
      <c r="I1539" s="36"/>
      <c r="J1539" s="36"/>
      <c r="K1539" s="412"/>
      <c r="L1539" s="2"/>
      <c r="M1539" s="1">
        <v>8</v>
      </c>
      <c r="N1539" s="15">
        <f>A1534</f>
        <v>44986</v>
      </c>
      <c r="O1539" s="15" t="str">
        <f>IF(A1536="","",A1536)</f>
        <v>Uco</v>
      </c>
      <c r="P1539" s="37" t="str">
        <f>A1533</f>
        <v>Wed</v>
      </c>
      <c r="U1539" s="38"/>
    </row>
    <row r="1540" spans="1:21" ht="14.25" customHeight="1">
      <c r="A1540" s="337"/>
      <c r="B1540" s="268"/>
      <c r="C1540" s="42"/>
      <c r="D1540" s="29"/>
      <c r="E1540" s="28"/>
      <c r="F1540" s="39"/>
      <c r="G1540" s="36"/>
      <c r="H1540" s="36"/>
      <c r="I1540" s="36"/>
      <c r="J1540" s="36"/>
      <c r="K1540" s="412"/>
      <c r="L1540" s="2"/>
      <c r="M1540" s="1">
        <v>9</v>
      </c>
      <c r="N1540" s="15">
        <f>A1534</f>
        <v>44986</v>
      </c>
      <c r="O1540" s="15" t="str">
        <f>IF(A1536="","",A1536)</f>
        <v>Uco</v>
      </c>
      <c r="P1540" s="37" t="str">
        <f>A1533</f>
        <v>Wed</v>
      </c>
      <c r="U1540" s="38"/>
    </row>
    <row r="1541" spans="1:21" ht="14.25" customHeight="1" thickBot="1">
      <c r="A1541" s="336" t="s">
        <v>2585</v>
      </c>
      <c r="B1541" s="277"/>
      <c r="C1541" s="284" t="s">
        <v>2049</v>
      </c>
      <c r="D1541" s="259"/>
      <c r="E1541" s="260"/>
      <c r="F1541" s="46"/>
      <c r="G1541" s="261"/>
      <c r="H1541" s="261"/>
      <c r="I1541" s="261"/>
      <c r="J1541" s="261"/>
      <c r="K1541" s="413"/>
      <c r="L1541" s="3"/>
      <c r="M1541" s="1">
        <v>10</v>
      </c>
      <c r="N1541" s="15">
        <f>A1534</f>
        <v>44986</v>
      </c>
      <c r="O1541" s="15" t="str">
        <f>IF(A1536="","",A1536)</f>
        <v>Uco</v>
      </c>
      <c r="P1541" s="37" t="str">
        <f>A1533</f>
        <v>Wed</v>
      </c>
      <c r="U1541" s="38"/>
    </row>
    <row r="1542" spans="1:21" s="239" customFormat="1" ht="14.25" customHeight="1">
      <c r="A1542" s="330"/>
      <c r="B1542" s="234"/>
      <c r="C1542" s="262"/>
      <c r="D1542" s="328"/>
      <c r="E1542" s="41"/>
      <c r="F1542" s="41"/>
      <c r="G1542" s="263"/>
      <c r="H1542" s="263"/>
      <c r="I1542" s="263"/>
      <c r="J1542" s="263"/>
      <c r="K1542" s="411"/>
      <c r="L1542" s="235"/>
      <c r="M1542" s="236"/>
      <c r="N1542" s="237"/>
      <c r="O1542" s="237"/>
      <c r="P1542" s="238"/>
      <c r="U1542" s="240"/>
    </row>
    <row r="1543" spans="1:21" ht="14.25" customHeight="1">
      <c r="A1543" s="331" t="s">
        <v>945</v>
      </c>
      <c r="B1543" s="268">
        <v>2</v>
      </c>
      <c r="C1543" s="42">
        <v>0.3611111111111111</v>
      </c>
      <c r="D1543" s="12" t="s">
        <v>2299</v>
      </c>
      <c r="E1543" s="28" t="s">
        <v>2586</v>
      </c>
      <c r="F1543" s="41"/>
      <c r="G1543" s="36">
        <v>590</v>
      </c>
      <c r="H1543" s="36"/>
      <c r="I1543" s="36" t="s">
        <v>2364</v>
      </c>
      <c r="J1543" s="36"/>
      <c r="K1543" s="412">
        <v>0</v>
      </c>
      <c r="L1543" s="2"/>
      <c r="M1543" s="1">
        <v>2</v>
      </c>
      <c r="N1543" s="15">
        <f>A1544</f>
        <v>44988</v>
      </c>
      <c r="O1543" s="15" t="str">
        <f>IF(A1546="","",A1546)</f>
        <v>Deluxe</v>
      </c>
      <c r="P1543" s="37" t="str">
        <f>A1543</f>
        <v>Fri</v>
      </c>
      <c r="U1543" s="38"/>
    </row>
    <row r="1544" spans="1:21" ht="14.25" customHeight="1">
      <c r="A1544" s="332">
        <v>44988</v>
      </c>
      <c r="B1544" s="268"/>
      <c r="C1544" s="42"/>
      <c r="D1544" s="29" t="s">
        <v>846</v>
      </c>
      <c r="E1544" s="28"/>
      <c r="F1544" s="28"/>
      <c r="G1544" s="36"/>
      <c r="H1544" s="36"/>
      <c r="I1544" s="36"/>
      <c r="J1544" s="36"/>
      <c r="K1544" s="412"/>
      <c r="L1544" s="2"/>
      <c r="M1544" s="1">
        <v>3</v>
      </c>
      <c r="N1544" s="15">
        <f>A1544</f>
        <v>44988</v>
      </c>
      <c r="O1544" s="15" t="str">
        <f>IF(A1546="","",A1546)</f>
        <v>Deluxe</v>
      </c>
      <c r="P1544" s="37" t="str">
        <f>A1543</f>
        <v>Fri</v>
      </c>
      <c r="U1544" s="38"/>
    </row>
    <row r="1545" spans="1:21" ht="14.25" customHeight="1">
      <c r="A1545" s="333">
        <v>235</v>
      </c>
      <c r="B1545" s="268"/>
      <c r="C1545" s="42"/>
      <c r="D1545" s="29"/>
      <c r="E1545" s="28"/>
      <c r="F1545" s="28"/>
      <c r="G1545" s="36"/>
      <c r="H1545" s="342"/>
      <c r="I1545" s="36"/>
      <c r="J1545" s="36"/>
      <c r="K1545" s="412"/>
      <c r="L1545" s="2"/>
      <c r="M1545" s="1">
        <v>4</v>
      </c>
      <c r="N1545" s="15">
        <f>A1544</f>
        <v>44988</v>
      </c>
      <c r="O1545" s="15" t="str">
        <f>IF(A1546="","",A1546)</f>
        <v>Deluxe</v>
      </c>
      <c r="P1545" s="37" t="str">
        <f>A1543</f>
        <v>Fri</v>
      </c>
      <c r="U1545" s="38"/>
    </row>
    <row r="1546" spans="1:21" ht="14.25" customHeight="1">
      <c r="A1546" s="334" t="s">
        <v>847</v>
      </c>
      <c r="B1546" s="268"/>
      <c r="C1546" s="43"/>
      <c r="D1546" s="40"/>
      <c r="E1546" s="39"/>
      <c r="F1546" s="39"/>
      <c r="G1546" s="342"/>
      <c r="H1546" s="342"/>
      <c r="I1546" s="36"/>
      <c r="J1546" s="36"/>
      <c r="K1546" s="412"/>
      <c r="L1546" s="2"/>
      <c r="M1546" s="1">
        <v>5</v>
      </c>
      <c r="N1546" s="15">
        <f>A1544</f>
        <v>44988</v>
      </c>
      <c r="O1546" s="15" t="str">
        <f>IF(A1546="","",A1546)</f>
        <v>Deluxe</v>
      </c>
      <c r="P1546" s="37" t="str">
        <f>A1543</f>
        <v>Fri</v>
      </c>
      <c r="U1546" s="38"/>
    </row>
    <row r="1547" spans="1:21" ht="14.25" customHeight="1">
      <c r="A1547" s="335" t="s">
        <v>1707</v>
      </c>
      <c r="B1547" s="268"/>
      <c r="C1547" s="42"/>
      <c r="D1547" s="29"/>
      <c r="E1547" s="28"/>
      <c r="F1547" s="39"/>
      <c r="G1547" s="36"/>
      <c r="H1547" s="36"/>
      <c r="I1547" s="36"/>
      <c r="J1547" s="36"/>
      <c r="K1547" s="412"/>
      <c r="L1547" s="2"/>
      <c r="M1547" s="1">
        <v>6</v>
      </c>
      <c r="N1547" s="15">
        <f>A1544</f>
        <v>44988</v>
      </c>
      <c r="O1547" s="15" t="str">
        <f>IF(A1546="","",A1546)</f>
        <v>Deluxe</v>
      </c>
      <c r="P1547" s="37" t="str">
        <f>A1543</f>
        <v>Fri</v>
      </c>
      <c r="U1547" s="38"/>
    </row>
    <row r="1548" spans="1:21" ht="14.25" customHeight="1">
      <c r="A1548" s="335" t="s">
        <v>1005</v>
      </c>
      <c r="B1548" s="268"/>
      <c r="C1548" s="42"/>
      <c r="D1548" s="29" t="s">
        <v>849</v>
      </c>
      <c r="E1548" s="28"/>
      <c r="F1548" s="39"/>
      <c r="G1548" s="36"/>
      <c r="H1548" s="36"/>
      <c r="I1548" s="36"/>
      <c r="J1548" s="36"/>
      <c r="K1548" s="412"/>
      <c r="L1548" s="2"/>
      <c r="M1548" s="1">
        <v>7</v>
      </c>
      <c r="N1548" s="15">
        <f>A1544</f>
        <v>44988</v>
      </c>
      <c r="O1548" s="15" t="str">
        <f>IF(A1546="","",A1546)</f>
        <v>Deluxe</v>
      </c>
      <c r="P1548" s="37" t="str">
        <f>A1543</f>
        <v>Fri</v>
      </c>
      <c r="U1548" s="38"/>
    </row>
    <row r="1549" spans="1:21" ht="14.25" customHeight="1">
      <c r="A1549" s="335" t="s">
        <v>1081</v>
      </c>
      <c r="B1549" s="268"/>
      <c r="C1549" s="42"/>
      <c r="D1549" s="29"/>
      <c r="E1549" s="28"/>
      <c r="F1549" s="39"/>
      <c r="G1549" s="36"/>
      <c r="H1549" s="36"/>
      <c r="I1549" s="36"/>
      <c r="J1549" s="36"/>
      <c r="K1549" s="412"/>
      <c r="L1549" s="2"/>
      <c r="M1549" s="1">
        <v>8</v>
      </c>
      <c r="N1549" s="15">
        <f>A1544</f>
        <v>44988</v>
      </c>
      <c r="O1549" s="15" t="str">
        <f>IF(A1546="","",A1546)</f>
        <v>Deluxe</v>
      </c>
      <c r="P1549" s="37" t="str">
        <f>A1543</f>
        <v>Fri</v>
      </c>
      <c r="U1549" s="38"/>
    </row>
    <row r="1550" spans="1:21" ht="14.25" customHeight="1">
      <c r="A1550" s="337"/>
      <c r="B1550" s="268"/>
      <c r="C1550" s="42"/>
      <c r="D1550" s="29"/>
      <c r="E1550" s="28"/>
      <c r="F1550" s="39"/>
      <c r="G1550" s="36"/>
      <c r="H1550" s="36"/>
      <c r="I1550" s="36"/>
      <c r="J1550" s="36"/>
      <c r="K1550" s="412"/>
      <c r="L1550" s="2"/>
      <c r="M1550" s="1">
        <v>9</v>
      </c>
      <c r="N1550" s="15">
        <f>A1544</f>
        <v>44988</v>
      </c>
      <c r="O1550" s="15" t="str">
        <f>IF(A1546="","",A1546)</f>
        <v>Deluxe</v>
      </c>
      <c r="P1550" s="37" t="str">
        <f>A1543</f>
        <v>Fri</v>
      </c>
      <c r="U1550" s="38"/>
    </row>
    <row r="1551" spans="1:21" ht="14.25" customHeight="1" thickBot="1">
      <c r="A1551" s="336" t="s">
        <v>2612</v>
      </c>
      <c r="B1551" s="277"/>
      <c r="C1551" s="284" t="s">
        <v>2543</v>
      </c>
      <c r="D1551" s="259"/>
      <c r="E1551" s="260"/>
      <c r="F1551" s="46"/>
      <c r="G1551" s="261"/>
      <c r="H1551" s="261"/>
      <c r="I1551" s="261"/>
      <c r="J1551" s="261"/>
      <c r="K1551" s="413"/>
      <c r="L1551" s="3"/>
      <c r="M1551" s="1">
        <v>10</v>
      </c>
      <c r="N1551" s="15">
        <f>A1544</f>
        <v>44988</v>
      </c>
      <c r="O1551" s="15" t="str">
        <f>IF(A1546="","",A1546)</f>
        <v>Deluxe</v>
      </c>
      <c r="P1551" s="37" t="str">
        <f>A1543</f>
        <v>Fri</v>
      </c>
      <c r="U1551" s="38"/>
    </row>
    <row r="1552" spans="1:21" s="239" customFormat="1" ht="14.25" customHeight="1">
      <c r="A1552" s="330"/>
      <c r="B1552" s="234"/>
      <c r="C1552" s="262"/>
      <c r="D1552" s="232" t="s">
        <v>2640</v>
      </c>
      <c r="E1552" s="41"/>
      <c r="F1552" s="41"/>
      <c r="G1552" s="263"/>
      <c r="H1552" s="263"/>
      <c r="I1552" s="263"/>
      <c r="J1552" s="263"/>
      <c r="K1552" s="411"/>
      <c r="L1552" s="235"/>
      <c r="M1552" s="236"/>
      <c r="N1552" s="237"/>
      <c r="O1552" s="237"/>
      <c r="P1552" s="238"/>
      <c r="U1552" s="240"/>
    </row>
    <row r="1553" spans="1:21" ht="14.25" customHeight="1">
      <c r="A1553" s="331" t="s">
        <v>946</v>
      </c>
      <c r="B1553" s="268">
        <v>7</v>
      </c>
      <c r="C1553" s="42">
        <v>0.35416666666666669</v>
      </c>
      <c r="D1553" s="12" t="s">
        <v>2055</v>
      </c>
      <c r="E1553" s="28" t="s">
        <v>2160</v>
      </c>
      <c r="F1553" s="329" t="s">
        <v>2159</v>
      </c>
      <c r="G1553" s="36">
        <v>370</v>
      </c>
      <c r="H1553" s="342"/>
      <c r="I1553" s="36" t="s">
        <v>1328</v>
      </c>
      <c r="J1553" s="36"/>
      <c r="K1553" s="412">
        <v>0</v>
      </c>
      <c r="L1553" s="2"/>
      <c r="M1553" s="1">
        <v>2</v>
      </c>
      <c r="N1553" s="15">
        <f>A1554</f>
        <v>44989</v>
      </c>
      <c r="O1553" s="15" t="str">
        <f>IF(A1556="","",A1556)</f>
        <v>Luján</v>
      </c>
      <c r="P1553" s="37" t="str">
        <f>A1553</f>
        <v>Sat</v>
      </c>
      <c r="U1553" s="38"/>
    </row>
    <row r="1554" spans="1:21" ht="14.25" customHeight="1">
      <c r="A1554" s="332">
        <v>44989</v>
      </c>
      <c r="B1554" s="268"/>
      <c r="C1554" s="42"/>
      <c r="D1554" s="29" t="s">
        <v>846</v>
      </c>
      <c r="E1554" s="343" t="s">
        <v>2158</v>
      </c>
      <c r="F1554" s="41"/>
      <c r="G1554" s="342"/>
      <c r="H1554" s="342"/>
      <c r="I1554" s="36"/>
      <c r="J1554" s="36"/>
      <c r="K1554" s="412"/>
      <c r="L1554" s="2"/>
      <c r="M1554" s="1">
        <v>3</v>
      </c>
      <c r="N1554" s="15">
        <f>A1554</f>
        <v>44989</v>
      </c>
      <c r="O1554" s="15" t="str">
        <f>IF(A1556="","",A1556)</f>
        <v>Luján</v>
      </c>
      <c r="P1554" s="37" t="str">
        <f>A1553</f>
        <v>Sat</v>
      </c>
      <c r="U1554" s="38"/>
    </row>
    <row r="1555" spans="1:21" ht="14.25" customHeight="1">
      <c r="A1555" s="333">
        <v>236</v>
      </c>
      <c r="B1555" s="268"/>
      <c r="C1555" s="42">
        <v>0.34722222222222227</v>
      </c>
      <c r="D1555" s="29" t="s">
        <v>2609</v>
      </c>
      <c r="E1555" s="28" t="s">
        <v>2279</v>
      </c>
      <c r="F1555" s="329" t="s">
        <v>1501</v>
      </c>
      <c r="G1555" s="36">
        <v>370</v>
      </c>
      <c r="H1555" s="36"/>
      <c r="I1555" s="36" t="s">
        <v>1328</v>
      </c>
      <c r="J1555" s="36"/>
      <c r="K1555" s="412">
        <v>0</v>
      </c>
      <c r="L1555" s="2"/>
      <c r="M1555" s="1">
        <v>4</v>
      </c>
      <c r="N1555" s="15">
        <f>A1554</f>
        <v>44989</v>
      </c>
      <c r="O1555" s="15" t="str">
        <f>IF(A1556="","",A1556)</f>
        <v>Luján</v>
      </c>
      <c r="P1555" s="37" t="str">
        <f>A1553</f>
        <v>Sat</v>
      </c>
      <c r="U1555" s="38"/>
    </row>
    <row r="1556" spans="1:21" ht="14.25" customHeight="1">
      <c r="A1556" s="334" t="s">
        <v>64</v>
      </c>
      <c r="B1556" s="268"/>
      <c r="C1556" s="43"/>
      <c r="D1556" s="29" t="s">
        <v>2278</v>
      </c>
      <c r="E1556" s="28"/>
      <c r="F1556" s="41"/>
      <c r="G1556" s="36"/>
      <c r="H1556" s="36"/>
      <c r="I1556" s="36"/>
      <c r="J1556" s="36"/>
      <c r="K1556" s="412"/>
      <c r="L1556" s="2"/>
      <c r="M1556" s="1">
        <v>5</v>
      </c>
      <c r="N1556" s="15">
        <f>A1554</f>
        <v>44989</v>
      </c>
      <c r="O1556" s="15" t="str">
        <f>IF(A1556="","",A1556)</f>
        <v>Luján</v>
      </c>
      <c r="P1556" s="37" t="str">
        <f>A1553</f>
        <v>Sat</v>
      </c>
      <c r="U1556" s="38"/>
    </row>
    <row r="1557" spans="1:21" ht="14.25" customHeight="1">
      <c r="A1557" s="340" t="s">
        <v>2344</v>
      </c>
      <c r="B1557" s="268"/>
      <c r="C1557" s="43"/>
      <c r="D1557" s="29" t="s">
        <v>2610</v>
      </c>
      <c r="E1557" s="39"/>
      <c r="F1557" s="41"/>
      <c r="G1557" s="36">
        <v>185</v>
      </c>
      <c r="H1557" s="36"/>
      <c r="I1557" s="36">
        <v>185</v>
      </c>
      <c r="J1557" s="36"/>
      <c r="K1557" s="412">
        <v>0</v>
      </c>
      <c r="L1557" s="2"/>
      <c r="M1557" s="1">
        <v>6</v>
      </c>
      <c r="N1557" s="15">
        <f>A1554</f>
        <v>44989</v>
      </c>
      <c r="O1557" s="15" t="str">
        <f>IF(A1556="","",A1556)</f>
        <v>Luján</v>
      </c>
      <c r="P1557" s="37" t="str">
        <f>A1553</f>
        <v>Sat</v>
      </c>
      <c r="U1557" s="38"/>
    </row>
    <row r="1558" spans="1:21" ht="14.25" customHeight="1">
      <c r="A1558" s="335" t="s">
        <v>2625</v>
      </c>
      <c r="B1558" s="268"/>
      <c r="C1558" s="42">
        <v>0.3611111111111111</v>
      </c>
      <c r="D1558" s="29" t="s">
        <v>2577</v>
      </c>
      <c r="E1558" s="28" t="s">
        <v>2598</v>
      </c>
      <c r="F1558" s="41"/>
      <c r="G1558" s="36">
        <v>370</v>
      </c>
      <c r="H1558" s="36">
        <v>370</v>
      </c>
      <c r="I1558" s="36"/>
      <c r="J1558" s="36"/>
      <c r="K1558" s="412">
        <v>0</v>
      </c>
      <c r="L1558" s="2"/>
      <c r="M1558" s="1">
        <v>7</v>
      </c>
      <c r="N1558" s="15">
        <f>A1554</f>
        <v>44989</v>
      </c>
      <c r="O1558" s="15" t="str">
        <f>IF(A1556="","",A1556)</f>
        <v>Luján</v>
      </c>
      <c r="P1558" s="37" t="str">
        <f>A1553</f>
        <v>Sat</v>
      </c>
      <c r="U1558" s="38"/>
    </row>
    <row r="1559" spans="1:21" ht="14.25" customHeight="1">
      <c r="A1559" s="335" t="s">
        <v>1980</v>
      </c>
      <c r="B1559" s="268"/>
      <c r="C1559" s="42"/>
      <c r="D1559" s="29" t="s">
        <v>846</v>
      </c>
      <c r="E1559" s="39"/>
      <c r="F1559" s="39"/>
      <c r="G1559" s="342"/>
      <c r="H1559" s="342"/>
      <c r="I1559" s="36"/>
      <c r="J1559" s="36"/>
      <c r="K1559" s="412"/>
      <c r="L1559" s="2"/>
      <c r="M1559" s="1">
        <v>8</v>
      </c>
      <c r="N1559" s="15">
        <f>A1554</f>
        <v>44989</v>
      </c>
      <c r="O1559" s="15" t="str">
        <f>IF(A1556="","",A1556)</f>
        <v>Luján</v>
      </c>
      <c r="P1559" s="37" t="str">
        <f>A1553</f>
        <v>Sat</v>
      </c>
      <c r="U1559" s="38"/>
    </row>
    <row r="1560" spans="1:21" ht="14.25" customHeight="1">
      <c r="A1560" s="335" t="s">
        <v>1071</v>
      </c>
      <c r="B1560" s="268"/>
      <c r="C1560" s="42"/>
      <c r="D1560" s="29"/>
      <c r="E1560" s="28"/>
      <c r="F1560" s="39"/>
      <c r="G1560" s="36"/>
      <c r="H1560" s="36"/>
      <c r="I1560" s="36"/>
      <c r="J1560" s="36"/>
      <c r="K1560" s="412"/>
      <c r="L1560" s="2"/>
      <c r="M1560" s="1">
        <v>9</v>
      </c>
      <c r="N1560" s="15">
        <f>A1554</f>
        <v>44989</v>
      </c>
      <c r="O1560" s="15" t="str">
        <f>IF(A1556="","",A1556)</f>
        <v>Luján</v>
      </c>
      <c r="P1560" s="37" t="str">
        <f>A1553</f>
        <v>Sat</v>
      </c>
      <c r="U1560" s="38"/>
    </row>
    <row r="1561" spans="1:21" ht="14.25" customHeight="1" thickBot="1">
      <c r="A1561" s="336" t="s">
        <v>2619</v>
      </c>
      <c r="B1561" s="277"/>
      <c r="C1561" s="284" t="s">
        <v>2128</v>
      </c>
      <c r="D1561" s="259"/>
      <c r="E1561" s="260"/>
      <c r="F1561" s="46"/>
      <c r="G1561" s="261"/>
      <c r="H1561" s="261"/>
      <c r="I1561" s="261"/>
      <c r="J1561" s="261"/>
      <c r="K1561" s="413"/>
      <c r="L1561" s="3"/>
      <c r="M1561" s="1">
        <v>10</v>
      </c>
      <c r="N1561" s="15">
        <f>A1554</f>
        <v>44989</v>
      </c>
      <c r="O1561" s="15" t="str">
        <f>IF(A1556="","",A1556)</f>
        <v>Luján</v>
      </c>
      <c r="P1561" s="37" t="str">
        <f>A1553</f>
        <v>Sat</v>
      </c>
      <c r="U1561" s="38"/>
    </row>
    <row r="1562" spans="1:21" s="239" customFormat="1" ht="14.25" customHeight="1">
      <c r="A1562" s="330"/>
      <c r="B1562" s="234"/>
      <c r="C1562" s="262"/>
      <c r="D1562" s="232"/>
      <c r="E1562" s="41"/>
      <c r="F1562" s="41"/>
      <c r="G1562" s="263"/>
      <c r="H1562" s="263"/>
      <c r="I1562" s="263"/>
      <c r="J1562" s="263"/>
      <c r="K1562" s="411"/>
      <c r="L1562" s="235"/>
      <c r="M1562" s="236"/>
      <c r="N1562" s="237"/>
      <c r="O1562" s="237"/>
      <c r="P1562" s="238"/>
      <c r="U1562" s="240"/>
    </row>
    <row r="1563" spans="1:21" ht="14.25" customHeight="1">
      <c r="A1563" s="331" t="s">
        <v>946</v>
      </c>
      <c r="B1563" s="268">
        <v>8</v>
      </c>
      <c r="C1563" s="42">
        <v>0.375</v>
      </c>
      <c r="D1563" s="12" t="s">
        <v>2258</v>
      </c>
      <c r="E1563" s="28" t="s">
        <v>2255</v>
      </c>
      <c r="F1563" s="329" t="s">
        <v>2256</v>
      </c>
      <c r="G1563" s="36">
        <v>1600</v>
      </c>
      <c r="H1563" s="36" t="s">
        <v>2583</v>
      </c>
      <c r="I1563" s="36"/>
      <c r="J1563" s="36"/>
      <c r="K1563" s="412">
        <v>0</v>
      </c>
      <c r="L1563" s="2"/>
      <c r="M1563" s="1">
        <v>2</v>
      </c>
      <c r="N1563" s="15">
        <f>A1564</f>
        <v>44989</v>
      </c>
      <c r="O1563" s="15" t="str">
        <f>IF(A1566="","",A1566)</f>
        <v>Deluxe Uco</v>
      </c>
      <c r="P1563" s="37" t="str">
        <f>A1563</f>
        <v>Sat</v>
      </c>
      <c r="U1563" s="38"/>
    </row>
    <row r="1564" spans="1:21" ht="14.25" customHeight="1">
      <c r="A1564" s="332">
        <v>44989</v>
      </c>
      <c r="B1564" s="268"/>
      <c r="C1564" s="42"/>
      <c r="D1564" s="29" t="s">
        <v>2627</v>
      </c>
      <c r="E1564" s="343"/>
      <c r="F1564" s="329" t="s">
        <v>2257</v>
      </c>
      <c r="G1564" s="342"/>
      <c r="H1564" s="342"/>
      <c r="I1564" s="36"/>
      <c r="J1564" s="36"/>
      <c r="K1564" s="412"/>
      <c r="L1564" s="2"/>
      <c r="M1564" s="1">
        <v>3</v>
      </c>
      <c r="N1564" s="15">
        <f>A1564</f>
        <v>44989</v>
      </c>
      <c r="O1564" s="15" t="str">
        <f>IF(A1566="","",A1566)</f>
        <v>Deluxe Uco</v>
      </c>
      <c r="P1564" s="37" t="str">
        <f>A1563</f>
        <v>Sat</v>
      </c>
      <c r="U1564" s="38"/>
    </row>
    <row r="1565" spans="1:21" ht="14.25" customHeight="1">
      <c r="A1565" s="333">
        <v>237</v>
      </c>
      <c r="B1565" s="268"/>
      <c r="C1565" s="42"/>
      <c r="D1565" s="29" t="s">
        <v>846</v>
      </c>
      <c r="E1565" s="28"/>
      <c r="F1565" s="329" t="s">
        <v>2331</v>
      </c>
      <c r="G1565" s="36"/>
      <c r="H1565" s="342"/>
      <c r="I1565" s="36"/>
      <c r="J1565" s="36"/>
      <c r="K1565" s="412"/>
      <c r="L1565" s="2"/>
      <c r="M1565" s="1">
        <v>4</v>
      </c>
      <c r="N1565" s="15">
        <f>A1564</f>
        <v>44989</v>
      </c>
      <c r="O1565" s="15" t="str">
        <f>IF(A1566="","",A1566)</f>
        <v>Deluxe Uco</v>
      </c>
      <c r="P1565" s="37" t="str">
        <f>A1563</f>
        <v>Sat</v>
      </c>
      <c r="U1565" s="38"/>
    </row>
    <row r="1566" spans="1:21" ht="14.25" customHeight="1">
      <c r="A1566" s="334" t="s">
        <v>2492</v>
      </c>
      <c r="B1566" s="268"/>
      <c r="C1566" s="43"/>
      <c r="D1566" s="29" t="s">
        <v>846</v>
      </c>
      <c r="E1566" s="28"/>
      <c r="F1566" s="345" t="s">
        <v>2628</v>
      </c>
      <c r="G1566" s="342"/>
      <c r="H1566" s="342"/>
      <c r="I1566" s="36"/>
      <c r="J1566" s="36"/>
      <c r="K1566" s="412"/>
      <c r="L1566" s="2"/>
      <c r="M1566" s="1">
        <v>5</v>
      </c>
      <c r="N1566" s="15">
        <f>A1564</f>
        <v>44989</v>
      </c>
      <c r="O1566" s="15" t="str">
        <f>IF(A1566="","",A1566)</f>
        <v>Deluxe Uco</v>
      </c>
      <c r="P1566" s="37" t="str">
        <f>A1563</f>
        <v>Sat</v>
      </c>
      <c r="U1566" s="38"/>
    </row>
    <row r="1567" spans="1:21" ht="14.25" customHeight="1">
      <c r="A1567" s="340" t="s">
        <v>2621</v>
      </c>
      <c r="B1567" s="268"/>
      <c r="C1567" s="42"/>
      <c r="D1567" s="29" t="s">
        <v>846</v>
      </c>
      <c r="E1567" s="329"/>
      <c r="F1567" s="370" t="s">
        <v>2629</v>
      </c>
      <c r="G1567" s="36"/>
      <c r="H1567" s="36"/>
      <c r="I1567" s="36"/>
      <c r="J1567" s="36"/>
      <c r="K1567" s="412"/>
      <c r="L1567" s="2"/>
      <c r="M1567" s="1">
        <v>6</v>
      </c>
      <c r="N1567" s="15">
        <f>A1564</f>
        <v>44989</v>
      </c>
      <c r="O1567" s="15" t="str">
        <f>IF(A1566="","",A1566)</f>
        <v>Deluxe Uco</v>
      </c>
      <c r="P1567" s="37" t="str">
        <f>A1563</f>
        <v>Sat</v>
      </c>
      <c r="U1567" s="38"/>
    </row>
    <row r="1568" spans="1:21" ht="14.25" customHeight="1">
      <c r="A1568" s="335" t="s">
        <v>2622</v>
      </c>
      <c r="B1568" s="268"/>
      <c r="C1568" s="42"/>
      <c r="D1568" s="29" t="s">
        <v>846</v>
      </c>
      <c r="E1568" s="28"/>
      <c r="F1568" s="41"/>
      <c r="G1568" s="36"/>
      <c r="H1568" s="36"/>
      <c r="I1568" s="36"/>
      <c r="J1568" s="36"/>
      <c r="K1568" s="412"/>
      <c r="L1568" s="2"/>
      <c r="M1568" s="1">
        <v>7</v>
      </c>
      <c r="N1568" s="15">
        <f>A1564</f>
        <v>44989</v>
      </c>
      <c r="O1568" s="15" t="str">
        <f>IF(A1566="","",A1566)</f>
        <v>Deluxe Uco</v>
      </c>
      <c r="P1568" s="37" t="str">
        <f>A1563</f>
        <v>Sat</v>
      </c>
      <c r="U1568" s="38"/>
    </row>
    <row r="1569" spans="1:21" ht="14.25" customHeight="1">
      <c r="A1569" s="335" t="s">
        <v>2623</v>
      </c>
      <c r="B1569" s="268"/>
      <c r="C1569" s="42"/>
      <c r="D1569" s="29" t="s">
        <v>2581</v>
      </c>
      <c r="E1569" s="28"/>
      <c r="F1569" s="39"/>
      <c r="G1569" s="36"/>
      <c r="H1569" s="36"/>
      <c r="I1569" s="36"/>
      <c r="J1569" s="36"/>
      <c r="K1569" s="412"/>
      <c r="L1569" s="2"/>
      <c r="M1569" s="1">
        <v>8</v>
      </c>
      <c r="N1569" s="15">
        <f>A1564</f>
        <v>44989</v>
      </c>
      <c r="O1569" s="15" t="str">
        <f>IF(A1566="","",A1566)</f>
        <v>Deluxe Uco</v>
      </c>
      <c r="P1569" s="37" t="str">
        <f>A1563</f>
        <v>Sat</v>
      </c>
      <c r="U1569" s="38"/>
    </row>
    <row r="1570" spans="1:21" ht="14.25" customHeight="1">
      <c r="A1570" s="363"/>
      <c r="B1570" s="268"/>
      <c r="C1570" s="42"/>
      <c r="D1570" s="29"/>
      <c r="E1570" s="28"/>
      <c r="F1570" s="39"/>
      <c r="G1570" s="36"/>
      <c r="H1570" s="36"/>
      <c r="I1570" s="36"/>
      <c r="J1570" s="36"/>
      <c r="K1570" s="412"/>
      <c r="L1570" s="2"/>
      <c r="M1570" s="1">
        <v>9</v>
      </c>
      <c r="N1570" s="15">
        <f>A1564</f>
        <v>44989</v>
      </c>
      <c r="O1570" s="15" t="str">
        <f>IF(A1566="","",A1566)</f>
        <v>Deluxe Uco</v>
      </c>
      <c r="P1570" s="37" t="str">
        <f>A1563</f>
        <v>Sat</v>
      </c>
      <c r="U1570" s="38"/>
    </row>
    <row r="1571" spans="1:21" ht="14.25" customHeight="1" thickBot="1">
      <c r="A1571" s="336" t="s">
        <v>2620</v>
      </c>
      <c r="B1571" s="277"/>
      <c r="C1571" s="284" t="s">
        <v>2128</v>
      </c>
      <c r="D1571" s="259"/>
      <c r="E1571" s="260"/>
      <c r="F1571" s="46"/>
      <c r="G1571" s="261"/>
      <c r="H1571" s="261"/>
      <c r="I1571" s="261"/>
      <c r="J1571" s="261"/>
      <c r="K1571" s="413"/>
      <c r="L1571" s="3"/>
      <c r="M1571" s="1">
        <v>10</v>
      </c>
      <c r="N1571" s="15">
        <f>A1564</f>
        <v>44989</v>
      </c>
      <c r="O1571" s="15" t="str">
        <f>IF(A1566="","",A1566)</f>
        <v>Deluxe Uco</v>
      </c>
      <c r="P1571" s="37" t="str">
        <f>A1563</f>
        <v>Sat</v>
      </c>
      <c r="U1571" s="38"/>
    </row>
    <row r="1572" spans="1:21" s="239" customFormat="1" ht="14.25" customHeight="1">
      <c r="A1572" s="330"/>
      <c r="B1572" s="234"/>
      <c r="C1572" s="262"/>
      <c r="D1572" s="232"/>
      <c r="E1572" s="41"/>
      <c r="F1572" s="41"/>
      <c r="G1572" s="263"/>
      <c r="H1572" s="263"/>
      <c r="I1572" s="263"/>
      <c r="J1572" s="263"/>
      <c r="K1572" s="411"/>
      <c r="L1572" s="235"/>
      <c r="M1572" s="236"/>
      <c r="N1572" s="237"/>
      <c r="O1572" s="237"/>
      <c r="P1572" s="238"/>
      <c r="U1572" s="240"/>
    </row>
    <row r="1573" spans="1:21" ht="14.25" customHeight="1">
      <c r="A1573" s="331" t="s">
        <v>947</v>
      </c>
      <c r="B1573" s="268">
        <v>2</v>
      </c>
      <c r="C1573" s="42">
        <v>0.35416666666666669</v>
      </c>
      <c r="D1573" s="29" t="s">
        <v>2605</v>
      </c>
      <c r="E1573" s="28" t="s">
        <v>274</v>
      </c>
      <c r="F1573" s="329" t="s">
        <v>2630</v>
      </c>
      <c r="G1573" s="36">
        <v>390</v>
      </c>
      <c r="H1573" s="36"/>
      <c r="I1573" s="36">
        <v>390</v>
      </c>
      <c r="J1573" s="36"/>
      <c r="K1573" s="412">
        <v>0</v>
      </c>
      <c r="L1573" s="2"/>
      <c r="M1573" s="1">
        <v>2</v>
      </c>
      <c r="N1573" s="15">
        <f>A1574</f>
        <v>44990</v>
      </c>
      <c r="O1573" s="15" t="str">
        <f>IF(A1576="","",A1576)</f>
        <v>Uco</v>
      </c>
      <c r="P1573" s="37" t="str">
        <f>A1573</f>
        <v>Sun</v>
      </c>
      <c r="U1573" s="38"/>
    </row>
    <row r="1574" spans="1:21" ht="14.25" customHeight="1">
      <c r="A1574" s="332">
        <v>44990</v>
      </c>
      <c r="B1574" s="268"/>
      <c r="C1574" s="42"/>
      <c r="D1574" s="29" t="s">
        <v>2890</v>
      </c>
      <c r="E1574" s="28"/>
      <c r="F1574" s="28"/>
      <c r="G1574" s="36"/>
      <c r="H1574" s="36"/>
      <c r="I1574" s="36"/>
      <c r="J1574" s="36"/>
      <c r="K1574" s="412"/>
      <c r="L1574" s="2"/>
      <c r="M1574" s="1">
        <v>3</v>
      </c>
      <c r="N1574" s="15">
        <f>A1574</f>
        <v>44990</v>
      </c>
      <c r="O1574" s="15" t="str">
        <f>IF(A1576="","",A1576)</f>
        <v>Uco</v>
      </c>
      <c r="P1574" s="37" t="str">
        <f>A1573</f>
        <v>Sun</v>
      </c>
      <c r="U1574" s="38"/>
    </row>
    <row r="1575" spans="1:21" ht="14.25" customHeight="1">
      <c r="A1575" s="333">
        <v>238</v>
      </c>
      <c r="B1575" s="268"/>
      <c r="C1575" s="42"/>
      <c r="D1575" s="29"/>
      <c r="E1575" s="28"/>
      <c r="F1575" s="28"/>
      <c r="G1575" s="36"/>
      <c r="H1575" s="342"/>
      <c r="I1575" s="36"/>
      <c r="J1575" s="36"/>
      <c r="K1575" s="412"/>
      <c r="L1575" s="2"/>
      <c r="M1575" s="1">
        <v>4</v>
      </c>
      <c r="N1575" s="15">
        <f>A1574</f>
        <v>44990</v>
      </c>
      <c r="O1575" s="15" t="str">
        <f>IF(A1576="","",A1576)</f>
        <v>Uco</v>
      </c>
      <c r="P1575" s="37" t="str">
        <f>A1573</f>
        <v>Sun</v>
      </c>
      <c r="U1575" s="38"/>
    </row>
    <row r="1576" spans="1:21" ht="14.25" customHeight="1">
      <c r="A1576" s="334" t="s">
        <v>848</v>
      </c>
      <c r="B1576" s="268"/>
      <c r="C1576" s="43"/>
      <c r="D1576" s="40"/>
      <c r="E1576" s="39"/>
      <c r="F1576" s="39"/>
      <c r="G1576" s="342"/>
      <c r="H1576" s="342"/>
      <c r="I1576" s="36"/>
      <c r="J1576" s="36"/>
      <c r="K1576" s="412"/>
      <c r="L1576" s="2"/>
      <c r="M1576" s="1">
        <v>5</v>
      </c>
      <c r="N1576" s="15">
        <f>A1574</f>
        <v>44990</v>
      </c>
      <c r="O1576" s="15" t="str">
        <f>IF(A1576="","",A1576)</f>
        <v>Uco</v>
      </c>
      <c r="P1576" s="37" t="str">
        <f>A1573</f>
        <v>Sun</v>
      </c>
      <c r="U1576" s="38"/>
    </row>
    <row r="1577" spans="1:21" ht="14.25" customHeight="1">
      <c r="A1577" s="335" t="s">
        <v>2604</v>
      </c>
      <c r="B1577" s="268"/>
      <c r="C1577" s="42"/>
      <c r="D1577" s="29"/>
      <c r="E1577" s="28"/>
      <c r="F1577" s="39"/>
      <c r="G1577" s="36"/>
      <c r="H1577" s="36"/>
      <c r="I1577" s="36"/>
      <c r="J1577" s="36"/>
      <c r="K1577" s="412"/>
      <c r="L1577" s="2"/>
      <c r="M1577" s="1">
        <v>6</v>
      </c>
      <c r="N1577" s="15">
        <f>A1574</f>
        <v>44990</v>
      </c>
      <c r="O1577" s="15" t="str">
        <f>IF(A1576="","",A1576)</f>
        <v>Uco</v>
      </c>
      <c r="P1577" s="37" t="str">
        <f>A1573</f>
        <v>Sun</v>
      </c>
      <c r="U1577" s="38"/>
    </row>
    <row r="1578" spans="1:21" ht="14.25" customHeight="1">
      <c r="A1578" s="335" t="s">
        <v>2442</v>
      </c>
      <c r="B1578" s="268"/>
      <c r="C1578" s="42"/>
      <c r="D1578" s="29"/>
      <c r="E1578" s="28"/>
      <c r="F1578" s="39"/>
      <c r="G1578" s="36"/>
      <c r="H1578" s="36"/>
      <c r="I1578" s="36"/>
      <c r="J1578" s="36"/>
      <c r="K1578" s="412"/>
      <c r="L1578" s="2"/>
      <c r="M1578" s="1">
        <v>7</v>
      </c>
      <c r="N1578" s="15">
        <f>A1574</f>
        <v>44990</v>
      </c>
      <c r="O1578" s="15" t="str">
        <f>IF(A1576="","",A1576)</f>
        <v>Uco</v>
      </c>
      <c r="P1578" s="37" t="str">
        <f>A1573</f>
        <v>Sun</v>
      </c>
      <c r="U1578" s="38"/>
    </row>
    <row r="1579" spans="1:21" ht="14.25" customHeight="1">
      <c r="A1579" s="335" t="s">
        <v>2631</v>
      </c>
      <c r="B1579" s="268"/>
      <c r="C1579" s="42"/>
      <c r="D1579" s="29"/>
      <c r="E1579" s="28"/>
      <c r="F1579" s="39"/>
      <c r="G1579" s="36"/>
      <c r="H1579" s="36"/>
      <c r="I1579" s="36"/>
      <c r="J1579" s="36"/>
      <c r="K1579" s="412"/>
      <c r="L1579" s="2"/>
      <c r="M1579" s="1">
        <v>8</v>
      </c>
      <c r="N1579" s="15">
        <f>A1574</f>
        <v>44990</v>
      </c>
      <c r="O1579" s="15" t="str">
        <f>IF(A1576="","",A1576)</f>
        <v>Uco</v>
      </c>
      <c r="P1579" s="37" t="str">
        <f>A1573</f>
        <v>Sun</v>
      </c>
      <c r="U1579" s="38"/>
    </row>
    <row r="1580" spans="1:21" ht="14.25" customHeight="1">
      <c r="A1580" s="337"/>
      <c r="B1580" s="268"/>
      <c r="C1580" s="42"/>
      <c r="D1580" s="29"/>
      <c r="E1580" s="28"/>
      <c r="F1580" s="39"/>
      <c r="G1580" s="36"/>
      <c r="H1580" s="36"/>
      <c r="I1580" s="36"/>
      <c r="J1580" s="36"/>
      <c r="K1580" s="412"/>
      <c r="L1580" s="2"/>
      <c r="M1580" s="1">
        <v>9</v>
      </c>
      <c r="N1580" s="15">
        <f>A1574</f>
        <v>44990</v>
      </c>
      <c r="O1580" s="15" t="str">
        <f>IF(A1576="","",A1576)</f>
        <v>Uco</v>
      </c>
      <c r="P1580" s="37" t="str">
        <f>A1573</f>
        <v>Sun</v>
      </c>
      <c r="U1580" s="38"/>
    </row>
    <row r="1581" spans="1:21" ht="14.25" customHeight="1" thickBot="1">
      <c r="A1581" s="336" t="s">
        <v>2626</v>
      </c>
      <c r="B1581" s="277"/>
      <c r="C1581" s="284" t="s">
        <v>2608</v>
      </c>
      <c r="D1581" s="259"/>
      <c r="E1581" s="260"/>
      <c r="F1581" s="46"/>
      <c r="G1581" s="261"/>
      <c r="H1581" s="261"/>
      <c r="I1581" s="261"/>
      <c r="J1581" s="261"/>
      <c r="K1581" s="413"/>
      <c r="L1581" s="3"/>
      <c r="M1581" s="1">
        <v>10</v>
      </c>
      <c r="N1581" s="15">
        <f>A1574</f>
        <v>44990</v>
      </c>
      <c r="O1581" s="15" t="str">
        <f>IF(A1576="","",A1576)</f>
        <v>Uco</v>
      </c>
      <c r="P1581" s="37" t="str">
        <f>A1573</f>
        <v>Sun</v>
      </c>
      <c r="U1581" s="38"/>
    </row>
    <row r="1582" spans="1:21" s="239" customFormat="1" ht="14.25" customHeight="1">
      <c r="A1582" s="330"/>
      <c r="B1582" s="234"/>
      <c r="C1582" s="262"/>
      <c r="D1582" s="328"/>
      <c r="E1582" s="41"/>
      <c r="F1582" s="329"/>
      <c r="G1582" s="263"/>
      <c r="H1582" s="263"/>
      <c r="I1582" s="263"/>
      <c r="J1582" s="263"/>
      <c r="K1582" s="411"/>
      <c r="L1582" s="235"/>
      <c r="M1582" s="236"/>
      <c r="N1582" s="237"/>
      <c r="O1582" s="237"/>
      <c r="P1582" s="238"/>
      <c r="U1582" s="240"/>
    </row>
    <row r="1583" spans="1:21" ht="14.25" customHeight="1">
      <c r="A1583" s="331" t="s">
        <v>941</v>
      </c>
      <c r="B1583" s="268">
        <v>3</v>
      </c>
      <c r="C1583" s="42">
        <v>0.375</v>
      </c>
      <c r="D1583" s="12" t="s">
        <v>2463</v>
      </c>
      <c r="E1583" s="28" t="s">
        <v>294</v>
      </c>
      <c r="F1583" s="28" t="s">
        <v>2644</v>
      </c>
      <c r="G1583" s="36">
        <v>370</v>
      </c>
      <c r="H1583" s="36" t="s">
        <v>1328</v>
      </c>
      <c r="I1583" s="36"/>
      <c r="J1583" s="36"/>
      <c r="K1583" s="412">
        <v>0</v>
      </c>
      <c r="L1583" s="2"/>
      <c r="M1583" s="1">
        <v>2</v>
      </c>
      <c r="N1583" s="15">
        <f>A1584</f>
        <v>44991</v>
      </c>
      <c r="O1583" s="15" t="str">
        <f>IF(A1586="","",A1586)</f>
        <v>Luján</v>
      </c>
      <c r="P1583" s="37" t="str">
        <f>A1583</f>
        <v>Mon</v>
      </c>
      <c r="U1583" s="38"/>
    </row>
    <row r="1584" spans="1:21" ht="14.25" customHeight="1">
      <c r="A1584" s="332">
        <v>44991</v>
      </c>
      <c r="B1584" s="268"/>
      <c r="C1584" s="42"/>
      <c r="D1584" s="29" t="s">
        <v>2464</v>
      </c>
      <c r="E1584" s="39"/>
      <c r="F1584" s="360" t="s">
        <v>2666</v>
      </c>
      <c r="G1584" s="36"/>
      <c r="H1584" s="36"/>
      <c r="I1584" s="36"/>
      <c r="J1584" s="36"/>
      <c r="K1584" s="412"/>
      <c r="L1584" s="2"/>
      <c r="M1584" s="1">
        <v>3</v>
      </c>
      <c r="N1584" s="15">
        <f>A1584</f>
        <v>44991</v>
      </c>
      <c r="O1584" s="15" t="str">
        <f>IF(A1586="","",A1586)</f>
        <v>Luján</v>
      </c>
      <c r="P1584" s="37" t="str">
        <f>A1583</f>
        <v>Mon</v>
      </c>
      <c r="U1584" s="38"/>
    </row>
    <row r="1585" spans="1:21" ht="14.25" customHeight="1">
      <c r="A1585" s="333">
        <v>239</v>
      </c>
      <c r="B1585" s="268"/>
      <c r="C1585" s="42">
        <v>0.3576388888888889</v>
      </c>
      <c r="D1585" s="29" t="s">
        <v>2580</v>
      </c>
      <c r="E1585" s="28" t="s">
        <v>8</v>
      </c>
      <c r="F1585" s="41"/>
      <c r="G1585" s="36">
        <v>185</v>
      </c>
      <c r="H1585" s="36" t="s">
        <v>1822</v>
      </c>
      <c r="I1585" s="36"/>
      <c r="J1585" s="36"/>
      <c r="K1585" s="412">
        <v>0</v>
      </c>
      <c r="L1585" s="2"/>
      <c r="M1585" s="1">
        <v>4</v>
      </c>
      <c r="N1585" s="15">
        <f>A1584</f>
        <v>44991</v>
      </c>
      <c r="O1585" s="15" t="str">
        <f>IF(A1586="","",A1586)</f>
        <v>Luján</v>
      </c>
      <c r="P1585" s="37" t="str">
        <f>A1583</f>
        <v>Mon</v>
      </c>
      <c r="U1585" s="38"/>
    </row>
    <row r="1586" spans="1:21" ht="14.25" customHeight="1">
      <c r="A1586" s="334" t="s">
        <v>64</v>
      </c>
      <c r="B1586" s="268"/>
      <c r="C1586" s="43"/>
      <c r="D1586" s="40"/>
      <c r="E1586" s="39"/>
      <c r="F1586" s="360"/>
      <c r="G1586" s="342"/>
      <c r="H1586" s="342"/>
      <c r="I1586" s="36"/>
      <c r="J1586" s="36"/>
      <c r="K1586" s="412"/>
      <c r="L1586" s="2"/>
      <c r="M1586" s="1">
        <v>5</v>
      </c>
      <c r="N1586" s="15">
        <f>A1584</f>
        <v>44991</v>
      </c>
      <c r="O1586" s="15" t="str">
        <f>IF(A1586="","",A1586)</f>
        <v>Luján</v>
      </c>
      <c r="P1586" s="37" t="str">
        <f>A1583</f>
        <v>Mon</v>
      </c>
      <c r="U1586" s="38"/>
    </row>
    <row r="1587" spans="1:21" ht="14.25" customHeight="1">
      <c r="A1587" s="335" t="s">
        <v>2637</v>
      </c>
      <c r="B1587" s="268"/>
      <c r="C1587" s="42"/>
      <c r="D1587" s="29"/>
      <c r="E1587" s="28"/>
      <c r="F1587" s="39"/>
      <c r="G1587" s="36"/>
      <c r="H1587" s="36"/>
      <c r="I1587" s="36"/>
      <c r="J1587" s="36"/>
      <c r="K1587" s="412"/>
      <c r="L1587" s="2"/>
      <c r="M1587" s="1">
        <v>6</v>
      </c>
      <c r="N1587" s="15">
        <f>A1584</f>
        <v>44991</v>
      </c>
      <c r="O1587" s="15" t="str">
        <f>IF(A1586="","",A1586)</f>
        <v>Luján</v>
      </c>
      <c r="P1587" s="37" t="str">
        <f>A1583</f>
        <v>Mon</v>
      </c>
      <c r="U1587" s="38"/>
    </row>
    <row r="1588" spans="1:21" ht="14.25" customHeight="1">
      <c r="A1588" s="335" t="s">
        <v>2638</v>
      </c>
      <c r="B1588" s="268"/>
      <c r="C1588" s="42"/>
      <c r="D1588" s="29"/>
      <c r="E1588" s="28"/>
      <c r="F1588" s="39"/>
      <c r="G1588" s="36"/>
      <c r="H1588" s="36"/>
      <c r="I1588" s="36"/>
      <c r="J1588" s="36"/>
      <c r="K1588" s="412"/>
      <c r="L1588" s="2"/>
      <c r="M1588" s="1">
        <v>7</v>
      </c>
      <c r="N1588" s="15">
        <f>A1584</f>
        <v>44991</v>
      </c>
      <c r="O1588" s="15" t="str">
        <f>IF(A1586="","",A1586)</f>
        <v>Luján</v>
      </c>
      <c r="P1588" s="37" t="str">
        <f>A1583</f>
        <v>Mon</v>
      </c>
      <c r="U1588" s="38"/>
    </row>
    <row r="1589" spans="1:21" ht="14.25" customHeight="1">
      <c r="A1589" s="335" t="s">
        <v>2498</v>
      </c>
      <c r="B1589" s="268"/>
      <c r="C1589" s="42"/>
      <c r="D1589" s="29"/>
      <c r="E1589" s="28"/>
      <c r="F1589" s="39"/>
      <c r="G1589" s="36"/>
      <c r="H1589" s="36"/>
      <c r="I1589" s="36"/>
      <c r="J1589" s="36"/>
      <c r="K1589" s="412"/>
      <c r="L1589" s="2"/>
      <c r="M1589" s="1">
        <v>8</v>
      </c>
      <c r="N1589" s="15">
        <f>A1584</f>
        <v>44991</v>
      </c>
      <c r="O1589" s="15" t="str">
        <f>IF(A1586="","",A1586)</f>
        <v>Luján</v>
      </c>
      <c r="P1589" s="37" t="str">
        <f>A1583</f>
        <v>Mon</v>
      </c>
      <c r="U1589" s="38"/>
    </row>
    <row r="1590" spans="1:21" ht="14.25" customHeight="1">
      <c r="A1590" s="335" t="s">
        <v>2469</v>
      </c>
      <c r="B1590" s="268"/>
      <c r="C1590" s="42"/>
      <c r="D1590" s="29"/>
      <c r="E1590" s="28"/>
      <c r="F1590" s="39"/>
      <c r="G1590" s="36"/>
      <c r="H1590" s="36"/>
      <c r="I1590" s="36"/>
      <c r="J1590" s="36"/>
      <c r="K1590" s="412"/>
      <c r="L1590" s="2"/>
      <c r="M1590" s="1">
        <v>9</v>
      </c>
      <c r="N1590" s="15">
        <f>A1584</f>
        <v>44991</v>
      </c>
      <c r="O1590" s="15" t="str">
        <f>IF(A1586="","",A1586)</f>
        <v>Luján</v>
      </c>
      <c r="P1590" s="37" t="str">
        <f>A1583</f>
        <v>Mon</v>
      </c>
      <c r="U1590" s="38"/>
    </row>
    <row r="1591" spans="1:21" ht="14.25" customHeight="1" thickBot="1">
      <c r="A1591" s="336" t="s">
        <v>1587</v>
      </c>
      <c r="B1591" s="277"/>
      <c r="C1591" s="284" t="s">
        <v>2573</v>
      </c>
      <c r="D1591" s="259"/>
      <c r="E1591" s="260"/>
      <c r="F1591" s="46"/>
      <c r="G1591" s="261"/>
      <c r="H1591" s="261"/>
      <c r="I1591" s="261"/>
      <c r="J1591" s="261"/>
      <c r="K1591" s="413"/>
      <c r="L1591" s="3"/>
      <c r="M1591" s="1">
        <v>10</v>
      </c>
      <c r="N1591" s="15">
        <f>A1584</f>
        <v>44991</v>
      </c>
      <c r="O1591" s="15" t="str">
        <f>IF(A1586="","",A1586)</f>
        <v>Luján</v>
      </c>
      <c r="P1591" s="37" t="str">
        <f>A1583</f>
        <v>Mon</v>
      </c>
      <c r="U1591" s="38"/>
    </row>
    <row r="1592" spans="1:21" s="239" customFormat="1" ht="14.25" customHeight="1">
      <c r="A1592" s="330"/>
      <c r="B1592" s="234"/>
      <c r="C1592" s="262"/>
      <c r="D1592" s="232"/>
      <c r="E1592" s="41"/>
      <c r="F1592" s="41"/>
      <c r="G1592" s="263"/>
      <c r="H1592" s="263"/>
      <c r="I1592" s="263"/>
      <c r="J1592" s="263"/>
      <c r="K1592" s="411"/>
      <c r="L1592" s="235"/>
      <c r="M1592" s="236"/>
      <c r="N1592" s="237"/>
      <c r="O1592" s="237"/>
      <c r="P1592" s="238"/>
      <c r="U1592" s="240"/>
    </row>
    <row r="1593" spans="1:21" ht="14.25" customHeight="1">
      <c r="A1593" s="331" t="s">
        <v>943</v>
      </c>
      <c r="B1593" s="268">
        <v>2</v>
      </c>
      <c r="C1593" s="42">
        <v>0.41666666666666669</v>
      </c>
      <c r="D1593" s="12" t="s">
        <v>1793</v>
      </c>
      <c r="E1593" s="28" t="s">
        <v>2652</v>
      </c>
      <c r="F1593" s="41" t="s">
        <v>1794</v>
      </c>
      <c r="G1593" s="36" t="s">
        <v>1795</v>
      </c>
      <c r="H1593" s="36" t="s">
        <v>2616</v>
      </c>
      <c r="I1593" s="36"/>
      <c r="J1593" s="36"/>
      <c r="K1593" s="412">
        <v>0</v>
      </c>
      <c r="L1593" s="2"/>
      <c r="M1593" s="1">
        <v>2</v>
      </c>
      <c r="N1593" s="15">
        <f>A1594</f>
        <v>44993</v>
      </c>
      <c r="O1593" s="15" t="str">
        <f>IF(A1596="","",A1596)</f>
        <v>Profound</v>
      </c>
      <c r="P1593" s="37" t="str">
        <f>A1593</f>
        <v>Wed</v>
      </c>
      <c r="U1593" s="38"/>
    </row>
    <row r="1594" spans="1:21" ht="14.25" customHeight="1">
      <c r="A1594" s="332">
        <v>44993</v>
      </c>
      <c r="B1594" s="268"/>
      <c r="C1594" s="42"/>
      <c r="D1594" s="29" t="s">
        <v>846</v>
      </c>
      <c r="E1594" s="329" t="s">
        <v>1796</v>
      </c>
      <c r="F1594" s="329" t="s">
        <v>2656</v>
      </c>
      <c r="G1594" s="342"/>
      <c r="H1594" s="342"/>
      <c r="I1594" s="36"/>
      <c r="J1594" s="36"/>
      <c r="K1594" s="412"/>
      <c r="L1594" s="2"/>
      <c r="M1594" s="1">
        <v>3</v>
      </c>
      <c r="N1594" s="15">
        <f>A1594</f>
        <v>44993</v>
      </c>
      <c r="O1594" s="15" t="str">
        <f>IF(A1596="","",A1596)</f>
        <v>Profound</v>
      </c>
      <c r="P1594" s="37" t="str">
        <f>A1593</f>
        <v>Wed</v>
      </c>
      <c r="U1594" s="38"/>
    </row>
    <row r="1595" spans="1:21" ht="14.25" customHeight="1">
      <c r="A1595" s="333">
        <v>240</v>
      </c>
      <c r="B1595" s="268"/>
      <c r="C1595" s="42"/>
      <c r="D1595" s="29"/>
      <c r="E1595" s="28"/>
      <c r="F1595" s="28"/>
      <c r="G1595" s="36"/>
      <c r="H1595" s="342"/>
      <c r="I1595" s="36"/>
      <c r="J1595" s="36"/>
      <c r="K1595" s="412"/>
      <c r="L1595" s="2"/>
      <c r="M1595" s="1">
        <v>4</v>
      </c>
      <c r="N1595" s="15">
        <f>A1594</f>
        <v>44993</v>
      </c>
      <c r="O1595" s="15" t="str">
        <f>IF(A1596="","",A1596)</f>
        <v>Profound</v>
      </c>
      <c r="P1595" s="37" t="str">
        <f>A1593</f>
        <v>Wed</v>
      </c>
      <c r="U1595" s="38"/>
    </row>
    <row r="1596" spans="1:21" ht="14.25" customHeight="1">
      <c r="A1596" s="334" t="s">
        <v>1719</v>
      </c>
      <c r="B1596" s="268"/>
      <c r="C1596" s="43"/>
      <c r="D1596" s="40"/>
      <c r="E1596" s="39"/>
      <c r="F1596" s="370" t="s">
        <v>1403</v>
      </c>
      <c r="G1596" s="342"/>
      <c r="H1596" s="342"/>
      <c r="I1596" s="36"/>
      <c r="J1596" s="36"/>
      <c r="K1596" s="412"/>
      <c r="L1596" s="2"/>
      <c r="M1596" s="1">
        <v>5</v>
      </c>
      <c r="N1596" s="15">
        <f>A1594</f>
        <v>44993</v>
      </c>
      <c r="O1596" s="15" t="str">
        <f>IF(A1596="","",A1596)</f>
        <v>Profound</v>
      </c>
      <c r="P1596" s="37" t="str">
        <f>A1593</f>
        <v>Wed</v>
      </c>
      <c r="U1596" s="38"/>
    </row>
    <row r="1597" spans="1:21" ht="14.25" customHeight="1">
      <c r="A1597" s="335" t="s">
        <v>2661</v>
      </c>
      <c r="B1597" s="268"/>
      <c r="C1597" s="42"/>
      <c r="D1597" s="29"/>
      <c r="E1597" s="28"/>
      <c r="F1597" s="39"/>
      <c r="G1597" s="36"/>
      <c r="H1597" s="36"/>
      <c r="I1597" s="36"/>
      <c r="J1597" s="36"/>
      <c r="K1597" s="412"/>
      <c r="L1597" s="2"/>
      <c r="M1597" s="1">
        <v>6</v>
      </c>
      <c r="N1597" s="15">
        <f>A1594</f>
        <v>44993</v>
      </c>
      <c r="O1597" s="15" t="str">
        <f>IF(A1596="","",A1596)</f>
        <v>Profound</v>
      </c>
      <c r="P1597" s="37" t="str">
        <f>A1593</f>
        <v>Wed</v>
      </c>
      <c r="U1597" s="38"/>
    </row>
    <row r="1598" spans="1:21" ht="14.25" customHeight="1">
      <c r="A1598" s="335" t="s">
        <v>2662</v>
      </c>
      <c r="B1598" s="268"/>
      <c r="C1598" s="42"/>
      <c r="D1598" s="29"/>
      <c r="E1598" s="28"/>
      <c r="F1598" s="39"/>
      <c r="G1598" s="36"/>
      <c r="H1598" s="36"/>
      <c r="I1598" s="36"/>
      <c r="J1598" s="36"/>
      <c r="K1598" s="412"/>
      <c r="L1598" s="2"/>
      <c r="M1598" s="1">
        <v>7</v>
      </c>
      <c r="N1598" s="15">
        <f>A1594</f>
        <v>44993</v>
      </c>
      <c r="O1598" s="15" t="str">
        <f>IF(A1596="","",A1596)</f>
        <v>Profound</v>
      </c>
      <c r="P1598" s="37" t="str">
        <f>A1593</f>
        <v>Wed</v>
      </c>
      <c r="U1598" s="38"/>
    </row>
    <row r="1599" spans="1:21" ht="14.25" customHeight="1">
      <c r="A1599" s="363"/>
      <c r="B1599" s="268"/>
      <c r="C1599" s="42"/>
      <c r="D1599" s="29" t="s">
        <v>1792</v>
      </c>
      <c r="E1599" s="28"/>
      <c r="F1599" s="39"/>
      <c r="G1599" s="36"/>
      <c r="H1599" s="36"/>
      <c r="I1599" s="36"/>
      <c r="J1599" s="36"/>
      <c r="K1599" s="412"/>
      <c r="L1599" s="2"/>
      <c r="M1599" s="1">
        <v>8</v>
      </c>
      <c r="N1599" s="15">
        <f>A1594</f>
        <v>44993</v>
      </c>
      <c r="O1599" s="15" t="str">
        <f>IF(A1596="","",A1596)</f>
        <v>Profound</v>
      </c>
      <c r="P1599" s="37" t="str">
        <f>A1593</f>
        <v>Wed</v>
      </c>
      <c r="U1599" s="38"/>
    </row>
    <row r="1600" spans="1:21" ht="14.25" customHeight="1">
      <c r="A1600" s="337"/>
      <c r="B1600" s="268"/>
      <c r="C1600" s="42"/>
      <c r="D1600" s="29"/>
      <c r="E1600" s="28"/>
      <c r="F1600" s="39"/>
      <c r="G1600" s="36"/>
      <c r="H1600" s="36"/>
      <c r="I1600" s="36"/>
      <c r="J1600" s="36"/>
      <c r="K1600" s="412"/>
      <c r="L1600" s="2"/>
      <c r="M1600" s="1">
        <v>9</v>
      </c>
      <c r="N1600" s="15">
        <f>A1594</f>
        <v>44993</v>
      </c>
      <c r="O1600" s="15" t="str">
        <f>IF(A1596="","",A1596)</f>
        <v>Profound</v>
      </c>
      <c r="P1600" s="37" t="str">
        <f>A1593</f>
        <v>Wed</v>
      </c>
      <c r="U1600" s="38"/>
    </row>
    <row r="1601" spans="1:21" ht="14.25" customHeight="1" thickBot="1">
      <c r="A1601" s="336" t="s">
        <v>2654</v>
      </c>
      <c r="B1601" s="277"/>
      <c r="C1601" s="284" t="s">
        <v>2285</v>
      </c>
      <c r="D1601" s="259"/>
      <c r="E1601" s="260"/>
      <c r="F1601" s="46"/>
      <c r="G1601" s="261"/>
      <c r="H1601" s="261"/>
      <c r="I1601" s="261"/>
      <c r="J1601" s="261"/>
      <c r="K1601" s="413"/>
      <c r="L1601" s="3"/>
      <c r="M1601" s="1">
        <v>10</v>
      </c>
      <c r="N1601" s="15">
        <f>A1594</f>
        <v>44993</v>
      </c>
      <c r="O1601" s="15" t="str">
        <f>IF(A1596="","",A1596)</f>
        <v>Profound</v>
      </c>
      <c r="P1601" s="37" t="str">
        <f>A1593</f>
        <v>Wed</v>
      </c>
      <c r="U1601" s="38"/>
    </row>
    <row r="1602" spans="1:21" s="239" customFormat="1" ht="14.25" customHeight="1">
      <c r="A1602" s="330"/>
      <c r="B1602" s="234"/>
      <c r="C1602" s="262"/>
      <c r="D1602" s="232"/>
      <c r="E1602" s="41"/>
      <c r="F1602" s="41"/>
      <c r="G1602" s="263"/>
      <c r="H1602" s="263"/>
      <c r="I1602" s="263"/>
      <c r="J1602" s="263"/>
      <c r="K1602" s="411"/>
      <c r="L1602" s="235"/>
      <c r="M1602" s="236"/>
      <c r="N1602" s="237"/>
      <c r="O1602" s="237"/>
      <c r="P1602" s="238"/>
      <c r="U1602" s="240"/>
    </row>
    <row r="1603" spans="1:21" ht="14.25" customHeight="1">
      <c r="A1603" s="331" t="s">
        <v>943</v>
      </c>
      <c r="B1603" s="268">
        <v>11</v>
      </c>
      <c r="C1603" s="42">
        <v>0.44791666666666669</v>
      </c>
      <c r="D1603" s="12" t="s">
        <v>2617</v>
      </c>
      <c r="E1603" s="28" t="s">
        <v>1898</v>
      </c>
      <c r="F1603" s="329" t="s">
        <v>2227</v>
      </c>
      <c r="G1603" s="36">
        <v>3000</v>
      </c>
      <c r="H1603" s="36"/>
      <c r="I1603" s="36" t="s">
        <v>2636</v>
      </c>
      <c r="J1603" s="36"/>
      <c r="K1603" s="412">
        <v>0</v>
      </c>
      <c r="L1603" s="2"/>
      <c r="M1603" s="1">
        <v>2</v>
      </c>
      <c r="N1603" s="15">
        <f>A1604</f>
        <v>44993</v>
      </c>
      <c r="O1603" s="15" t="str">
        <f>IF(A1606="","",A1606)</f>
        <v>Deluxe</v>
      </c>
      <c r="P1603" s="37" t="str">
        <f>A1603</f>
        <v>Wed</v>
      </c>
      <c r="U1603" s="38"/>
    </row>
    <row r="1604" spans="1:21" ht="14.25" customHeight="1">
      <c r="A1604" s="332">
        <v>44993</v>
      </c>
      <c r="B1604" s="268"/>
      <c r="C1604" s="42"/>
      <c r="D1604" s="29" t="s">
        <v>2225</v>
      </c>
      <c r="E1604" s="329"/>
      <c r="F1604" s="41"/>
      <c r="G1604" s="342"/>
      <c r="H1604" s="342"/>
      <c r="I1604" s="342"/>
      <c r="J1604" s="36"/>
      <c r="K1604" s="412"/>
      <c r="L1604" s="2"/>
      <c r="M1604" s="1">
        <v>3</v>
      </c>
      <c r="N1604" s="15">
        <f>A1604</f>
        <v>44993</v>
      </c>
      <c r="O1604" s="15" t="str">
        <f>IF(A1606="","",A1606)</f>
        <v>Deluxe</v>
      </c>
      <c r="P1604" s="37" t="str">
        <f>A1603</f>
        <v>Wed</v>
      </c>
      <c r="U1604" s="38"/>
    </row>
    <row r="1605" spans="1:21" ht="14.25" customHeight="1">
      <c r="A1605" s="333">
        <v>241</v>
      </c>
      <c r="B1605" s="268"/>
      <c r="C1605" s="42"/>
      <c r="D1605" s="29" t="s">
        <v>846</v>
      </c>
      <c r="E1605" s="28"/>
      <c r="F1605" s="370" t="s">
        <v>2675</v>
      </c>
      <c r="G1605" s="342"/>
      <c r="H1605" s="342"/>
      <c r="I1605" s="342"/>
      <c r="J1605" s="36"/>
      <c r="K1605" s="412"/>
      <c r="L1605" s="2"/>
      <c r="M1605" s="1">
        <v>4</v>
      </c>
      <c r="N1605" s="15">
        <f>A1604</f>
        <v>44993</v>
      </c>
      <c r="O1605" s="15" t="str">
        <f>IF(A1606="","",A1606)</f>
        <v>Deluxe</v>
      </c>
      <c r="P1605" s="37" t="str">
        <f>A1603</f>
        <v>Wed</v>
      </c>
      <c r="U1605" s="38"/>
    </row>
    <row r="1606" spans="1:21" ht="14.25" customHeight="1">
      <c r="A1606" s="334" t="s">
        <v>847</v>
      </c>
      <c r="B1606" s="268"/>
      <c r="C1606" s="42"/>
      <c r="D1606" s="29" t="s">
        <v>846</v>
      </c>
      <c r="E1606" s="28"/>
      <c r="F1606" s="370" t="s">
        <v>2676</v>
      </c>
      <c r="G1606" s="342"/>
      <c r="H1606" s="342"/>
      <c r="I1606" s="342"/>
      <c r="J1606" s="36"/>
      <c r="K1606" s="412"/>
      <c r="L1606" s="2"/>
      <c r="M1606" s="1">
        <v>5</v>
      </c>
      <c r="N1606" s="15">
        <f>A1604</f>
        <v>44993</v>
      </c>
      <c r="O1606" s="15" t="str">
        <f>IF(A1606="","",A1606)</f>
        <v>Deluxe</v>
      </c>
      <c r="P1606" s="37" t="str">
        <f>A1603</f>
        <v>Wed</v>
      </c>
      <c r="U1606" s="38"/>
    </row>
    <row r="1607" spans="1:21" ht="14.25" customHeight="1">
      <c r="A1607" s="335" t="s">
        <v>2663</v>
      </c>
      <c r="B1607" s="268"/>
      <c r="C1607" s="42"/>
      <c r="D1607" s="29" t="s">
        <v>846</v>
      </c>
      <c r="E1607" s="28"/>
      <c r="F1607" s="39"/>
      <c r="G1607" s="342"/>
      <c r="H1607" s="342"/>
      <c r="I1607" s="342"/>
      <c r="J1607" s="36"/>
      <c r="K1607" s="412"/>
      <c r="L1607" s="2"/>
      <c r="M1607" s="1">
        <v>6</v>
      </c>
      <c r="N1607" s="15">
        <f>A1604</f>
        <v>44993</v>
      </c>
      <c r="O1607" s="15" t="str">
        <f>IF(A1606="","",A1606)</f>
        <v>Deluxe</v>
      </c>
      <c r="P1607" s="37" t="str">
        <f>A1603</f>
        <v>Wed</v>
      </c>
      <c r="U1607" s="38"/>
    </row>
    <row r="1608" spans="1:21" ht="14.25" customHeight="1">
      <c r="A1608" s="335" t="s">
        <v>2664</v>
      </c>
      <c r="B1608" s="268"/>
      <c r="C1608" s="42"/>
      <c r="D1608" s="29" t="s">
        <v>846</v>
      </c>
      <c r="E1608" s="28"/>
      <c r="F1608" s="39"/>
      <c r="G1608" s="342"/>
      <c r="H1608" s="342"/>
      <c r="I1608" s="342"/>
      <c r="J1608" s="36"/>
      <c r="K1608" s="412"/>
      <c r="L1608" s="2"/>
      <c r="M1608" s="1">
        <v>7</v>
      </c>
      <c r="N1608" s="15">
        <f>A1604</f>
        <v>44993</v>
      </c>
      <c r="O1608" s="15" t="str">
        <f>IF(A1606="","",A1606)</f>
        <v>Deluxe</v>
      </c>
      <c r="P1608" s="37" t="str">
        <f>A1603</f>
        <v>Wed</v>
      </c>
      <c r="U1608" s="38"/>
    </row>
    <row r="1609" spans="1:21" ht="14.25" customHeight="1">
      <c r="A1609" s="335" t="s">
        <v>2665</v>
      </c>
      <c r="B1609" s="268"/>
      <c r="C1609" s="42"/>
      <c r="D1609" s="29" t="s">
        <v>849</v>
      </c>
      <c r="E1609" s="28"/>
      <c r="F1609" s="39"/>
      <c r="G1609" s="36"/>
      <c r="H1609" s="36"/>
      <c r="I1609" s="36"/>
      <c r="J1609" s="36"/>
      <c r="K1609" s="412"/>
      <c r="L1609" s="2"/>
      <c r="M1609" s="1">
        <v>8</v>
      </c>
      <c r="N1609" s="15">
        <f>A1604</f>
        <v>44993</v>
      </c>
      <c r="O1609" s="15" t="str">
        <f>IF(A1606="","",A1606)</f>
        <v>Deluxe</v>
      </c>
      <c r="P1609" s="37" t="str">
        <f>A1603</f>
        <v>Wed</v>
      </c>
      <c r="U1609" s="38"/>
    </row>
    <row r="1610" spans="1:21" ht="14.25" customHeight="1">
      <c r="A1610" s="337"/>
      <c r="B1610" s="268"/>
      <c r="C1610" s="42"/>
      <c r="D1610" s="29"/>
      <c r="E1610" s="28"/>
      <c r="F1610" s="39"/>
      <c r="G1610" s="36"/>
      <c r="H1610" s="36"/>
      <c r="I1610" s="36"/>
      <c r="J1610" s="36"/>
      <c r="K1610" s="412"/>
      <c r="L1610" s="2"/>
      <c r="M1610" s="1">
        <v>9</v>
      </c>
      <c r="N1610" s="15">
        <f>A1604</f>
        <v>44993</v>
      </c>
      <c r="O1610" s="15" t="str">
        <f>IF(A1606="","",A1606)</f>
        <v>Deluxe</v>
      </c>
      <c r="P1610" s="37" t="str">
        <f>A1603</f>
        <v>Wed</v>
      </c>
      <c r="U1610" s="38"/>
    </row>
    <row r="1611" spans="1:21" ht="14.25" customHeight="1" thickBot="1">
      <c r="A1611" s="336" t="s">
        <v>2653</v>
      </c>
      <c r="B1611" s="277"/>
      <c r="C1611" s="284" t="s">
        <v>2285</v>
      </c>
      <c r="D1611" s="259"/>
      <c r="E1611" s="260"/>
      <c r="F1611" s="46"/>
      <c r="G1611" s="261"/>
      <c r="H1611" s="261"/>
      <c r="I1611" s="261"/>
      <c r="J1611" s="261"/>
      <c r="K1611" s="413"/>
      <c r="L1611" s="3"/>
      <c r="M1611" s="1">
        <v>10</v>
      </c>
      <c r="N1611" s="15">
        <f>A1604</f>
        <v>44993</v>
      </c>
      <c r="O1611" s="15" t="str">
        <f>IF(A1606="","",A1606)</f>
        <v>Deluxe</v>
      </c>
      <c r="P1611" s="37" t="str">
        <f>A1603</f>
        <v>Wed</v>
      </c>
      <c r="U1611" s="38"/>
    </row>
    <row r="1612" spans="1:21" s="239" customFormat="1" ht="14.25" customHeight="1">
      <c r="A1612" s="330"/>
      <c r="B1612" s="234"/>
      <c r="C1612" s="262"/>
      <c r="D1612" s="232"/>
      <c r="E1612" s="41"/>
      <c r="F1612" s="41"/>
      <c r="G1612" s="263"/>
      <c r="H1612" s="263"/>
      <c r="I1612" s="263"/>
      <c r="J1612" s="263"/>
      <c r="K1612" s="411"/>
      <c r="L1612" s="235"/>
      <c r="M1612" s="236"/>
      <c r="N1612" s="237"/>
      <c r="O1612" s="237"/>
      <c r="P1612" s="238"/>
      <c r="U1612" s="240"/>
    </row>
    <row r="1613" spans="1:21" ht="14.25" customHeight="1">
      <c r="A1613" s="331" t="s">
        <v>943</v>
      </c>
      <c r="B1613" s="268">
        <v>2</v>
      </c>
      <c r="C1613" s="42">
        <v>0.36805555555555558</v>
      </c>
      <c r="D1613" s="12" t="s">
        <v>2229</v>
      </c>
      <c r="E1613" s="28" t="s">
        <v>2230</v>
      </c>
      <c r="F1613" s="329" t="s">
        <v>2231</v>
      </c>
      <c r="G1613" s="36" t="s">
        <v>2232</v>
      </c>
      <c r="H1613" s="467"/>
      <c r="I1613" s="36" t="s">
        <v>2635</v>
      </c>
      <c r="J1613" s="36"/>
      <c r="K1613" s="412">
        <v>0</v>
      </c>
      <c r="L1613" s="2"/>
      <c r="M1613" s="1">
        <v>2</v>
      </c>
      <c r="N1613" s="15">
        <f>A1614</f>
        <v>44993</v>
      </c>
      <c r="O1613" s="15" t="str">
        <f>IF(A1616="","",A1616)</f>
        <v>Uco</v>
      </c>
      <c r="P1613" s="37" t="str">
        <f>A1613</f>
        <v>Wed</v>
      </c>
      <c r="U1613" s="38"/>
    </row>
    <row r="1614" spans="1:21" ht="14.25" customHeight="1">
      <c r="A1614" s="332">
        <v>44993</v>
      </c>
      <c r="B1614" s="268"/>
      <c r="C1614" s="42"/>
      <c r="D1614" s="29" t="s">
        <v>2632</v>
      </c>
      <c r="E1614" s="329"/>
      <c r="F1614" s="28" t="s">
        <v>2233</v>
      </c>
      <c r="G1614" s="342"/>
      <c r="H1614" s="342"/>
      <c r="I1614" s="342"/>
      <c r="J1614" s="36"/>
      <c r="K1614" s="412"/>
      <c r="L1614" s="2"/>
      <c r="M1614" s="1">
        <v>3</v>
      </c>
      <c r="N1614" s="15">
        <f>A1614</f>
        <v>44993</v>
      </c>
      <c r="O1614" s="15" t="str">
        <f>IF(A1616="","",A1616)</f>
        <v>Uco</v>
      </c>
      <c r="P1614" s="37" t="str">
        <f>A1613</f>
        <v>Wed</v>
      </c>
      <c r="U1614" s="38"/>
    </row>
    <row r="1615" spans="1:21" ht="14.25" customHeight="1">
      <c r="A1615" s="333">
        <v>242</v>
      </c>
      <c r="B1615" s="268"/>
      <c r="C1615" s="42"/>
      <c r="D1615" s="40"/>
      <c r="E1615" s="39"/>
      <c r="F1615" s="329" t="s">
        <v>2659</v>
      </c>
      <c r="G1615" s="342"/>
      <c r="H1615" s="342"/>
      <c r="I1615" s="342"/>
      <c r="J1615" s="36"/>
      <c r="K1615" s="412"/>
      <c r="L1615" s="2"/>
      <c r="M1615" s="1">
        <v>4</v>
      </c>
      <c r="N1615" s="15">
        <f>A1614</f>
        <v>44993</v>
      </c>
      <c r="O1615" s="15" t="str">
        <f>IF(A1616="","",A1616)</f>
        <v>Uco</v>
      </c>
      <c r="P1615" s="37" t="str">
        <f>A1613</f>
        <v>Wed</v>
      </c>
      <c r="U1615" s="38"/>
    </row>
    <row r="1616" spans="1:21" ht="14.25" customHeight="1">
      <c r="A1616" s="334" t="s">
        <v>848</v>
      </c>
      <c r="B1616" s="268"/>
      <c r="C1616" s="42"/>
      <c r="D1616" s="29"/>
      <c r="E1616" s="28"/>
      <c r="F1616" s="329" t="s">
        <v>2660</v>
      </c>
      <c r="G1616" s="342"/>
      <c r="H1616" s="342"/>
      <c r="I1616" s="342"/>
      <c r="J1616" s="36"/>
      <c r="K1616" s="412"/>
      <c r="L1616" s="2"/>
      <c r="M1616" s="1">
        <v>5</v>
      </c>
      <c r="N1616" s="15">
        <f>A1614</f>
        <v>44993</v>
      </c>
      <c r="O1616" s="15" t="str">
        <f>IF(A1616="","",A1616)</f>
        <v>Uco</v>
      </c>
      <c r="P1616" s="37" t="str">
        <f>A1613</f>
        <v>Wed</v>
      </c>
      <c r="U1616" s="38"/>
    </row>
    <row r="1617" spans="1:21" ht="14.25" customHeight="1">
      <c r="A1617" s="335" t="s">
        <v>2286</v>
      </c>
      <c r="B1617" s="268"/>
      <c r="C1617" s="42"/>
      <c r="D1617" s="232" t="s">
        <v>2657</v>
      </c>
      <c r="E1617" s="28"/>
      <c r="F1617" s="39"/>
      <c r="G1617" s="342"/>
      <c r="H1617" s="342"/>
      <c r="I1617" s="342"/>
      <c r="J1617" s="36"/>
      <c r="K1617" s="412"/>
      <c r="L1617" s="2"/>
      <c r="M1617" s="1">
        <v>6</v>
      </c>
      <c r="N1617" s="15">
        <f>A1614</f>
        <v>44993</v>
      </c>
      <c r="O1617" s="15" t="str">
        <f>IF(A1616="","",A1616)</f>
        <v>Uco</v>
      </c>
      <c r="P1617" s="37" t="str">
        <f>A1613</f>
        <v>Wed</v>
      </c>
      <c r="U1617" s="38"/>
    </row>
    <row r="1618" spans="1:21" ht="14.25" customHeight="1">
      <c r="A1618" s="335" t="s">
        <v>998</v>
      </c>
      <c r="B1618" s="268"/>
      <c r="C1618" s="42"/>
      <c r="D1618" s="29"/>
      <c r="E1618" s="28"/>
      <c r="F1618" s="39"/>
      <c r="G1618" s="342"/>
      <c r="H1618" s="342"/>
      <c r="I1618" s="342"/>
      <c r="J1618" s="36"/>
      <c r="K1618" s="412"/>
      <c r="L1618" s="2"/>
      <c r="M1618" s="1">
        <v>7</v>
      </c>
      <c r="N1618" s="15">
        <f>A1614</f>
        <v>44993</v>
      </c>
      <c r="O1618" s="15" t="str">
        <f>IF(A1616="","",A1616)</f>
        <v>Uco</v>
      </c>
      <c r="P1618" s="37" t="str">
        <f>A1613</f>
        <v>Wed</v>
      </c>
      <c r="U1618" s="38"/>
    </row>
    <row r="1619" spans="1:21" ht="14.25" customHeight="1">
      <c r="A1619" s="335" t="s">
        <v>1187</v>
      </c>
      <c r="B1619" s="268"/>
      <c r="C1619" s="42"/>
      <c r="D1619" s="29"/>
      <c r="E1619" s="28"/>
      <c r="F1619" s="39"/>
      <c r="G1619" s="36"/>
      <c r="H1619" s="36"/>
      <c r="I1619" s="36"/>
      <c r="J1619" s="36"/>
      <c r="K1619" s="412"/>
      <c r="L1619" s="2"/>
      <c r="M1619" s="1">
        <v>8</v>
      </c>
      <c r="N1619" s="15">
        <f>A1614</f>
        <v>44993</v>
      </c>
      <c r="O1619" s="15" t="str">
        <f>IF(A1616="","",A1616)</f>
        <v>Uco</v>
      </c>
      <c r="P1619" s="37" t="str">
        <f>A1613</f>
        <v>Wed</v>
      </c>
      <c r="U1619" s="38"/>
    </row>
    <row r="1620" spans="1:21" ht="14.25" customHeight="1">
      <c r="A1620" s="337"/>
      <c r="B1620" s="268"/>
      <c r="C1620" s="42"/>
      <c r="D1620" s="29"/>
      <c r="E1620" s="28"/>
      <c r="F1620" s="39"/>
      <c r="G1620" s="36"/>
      <c r="H1620" s="36"/>
      <c r="I1620" s="36"/>
      <c r="J1620" s="36"/>
      <c r="K1620" s="412"/>
      <c r="L1620" s="2"/>
      <c r="M1620" s="1">
        <v>9</v>
      </c>
      <c r="N1620" s="15">
        <f>A1614</f>
        <v>44993</v>
      </c>
      <c r="O1620" s="15" t="str">
        <f>IF(A1616="","",A1616)</f>
        <v>Uco</v>
      </c>
      <c r="P1620" s="37" t="str">
        <f>A1613</f>
        <v>Wed</v>
      </c>
      <c r="U1620" s="38"/>
    </row>
    <row r="1621" spans="1:21" ht="14.25" customHeight="1" thickBot="1">
      <c r="A1621" s="497" t="s">
        <v>2658</v>
      </c>
      <c r="B1621" s="277"/>
      <c r="C1621" s="284" t="s">
        <v>2285</v>
      </c>
      <c r="D1621" s="259"/>
      <c r="E1621" s="260"/>
      <c r="F1621" s="46"/>
      <c r="G1621" s="261"/>
      <c r="H1621" s="261"/>
      <c r="I1621" s="261"/>
      <c r="J1621" s="261"/>
      <c r="K1621" s="413"/>
      <c r="L1621" s="3"/>
      <c r="M1621" s="1">
        <v>10</v>
      </c>
      <c r="N1621" s="15">
        <f>A1614</f>
        <v>44993</v>
      </c>
      <c r="O1621" s="15" t="str">
        <f>IF(A1616="","",A1616)</f>
        <v>Uco</v>
      </c>
      <c r="P1621" s="37" t="str">
        <f>A1613</f>
        <v>Wed</v>
      </c>
      <c r="U1621" s="38"/>
    </row>
    <row r="1622" spans="1:21" s="239" customFormat="1" ht="14.25" customHeight="1">
      <c r="A1622" s="330"/>
      <c r="B1622" s="234"/>
      <c r="C1622" s="262"/>
      <c r="D1622" s="328"/>
      <c r="E1622" s="41"/>
      <c r="F1622" s="41"/>
      <c r="G1622" s="263"/>
      <c r="H1622" s="263"/>
      <c r="I1622" s="263"/>
      <c r="J1622" s="263"/>
      <c r="K1622" s="411"/>
      <c r="L1622" s="235"/>
      <c r="M1622" s="236"/>
      <c r="N1622" s="237"/>
      <c r="O1622" s="237"/>
      <c r="P1622" s="238"/>
      <c r="U1622" s="240"/>
    </row>
    <row r="1623" spans="1:21" ht="14.25" customHeight="1">
      <c r="A1623" s="331" t="s">
        <v>945</v>
      </c>
      <c r="B1623" s="268">
        <v>6</v>
      </c>
      <c r="C1623" s="42">
        <v>0.34375</v>
      </c>
      <c r="D1623" s="29" t="s">
        <v>2475</v>
      </c>
      <c r="E1623" s="28" t="s">
        <v>873</v>
      </c>
      <c r="F1623" s="41"/>
      <c r="G1623" s="36">
        <v>390</v>
      </c>
      <c r="H1623" s="36"/>
      <c r="I1623" s="36" t="s">
        <v>1870</v>
      </c>
      <c r="J1623" s="36"/>
      <c r="K1623" s="412">
        <v>0</v>
      </c>
      <c r="L1623" s="2"/>
      <c r="M1623" s="1">
        <v>2</v>
      </c>
      <c r="N1623" s="15">
        <f>A1624</f>
        <v>44995</v>
      </c>
      <c r="O1623" s="15" t="str">
        <f>IF(A1626="","",A1626)</f>
        <v>Uco</v>
      </c>
      <c r="P1623" s="37" t="str">
        <f>A1623</f>
        <v>Fri</v>
      </c>
      <c r="U1623" s="38"/>
    </row>
    <row r="1624" spans="1:21" ht="14.25" customHeight="1">
      <c r="A1624" s="332">
        <v>44995</v>
      </c>
      <c r="B1624" s="268"/>
      <c r="C1624" s="42"/>
      <c r="D1624" s="29" t="s">
        <v>846</v>
      </c>
      <c r="E1624" s="39"/>
      <c r="F1624" s="39"/>
      <c r="G1624" s="36"/>
      <c r="H1624" s="36"/>
      <c r="I1624" s="36"/>
      <c r="J1624" s="36"/>
      <c r="K1624" s="412"/>
      <c r="L1624" s="2"/>
      <c r="M1624" s="1">
        <v>3</v>
      </c>
      <c r="N1624" s="15">
        <f>A1624</f>
        <v>44995</v>
      </c>
      <c r="O1624" s="15" t="str">
        <f>IF(A1626="","",A1626)</f>
        <v>Uco</v>
      </c>
      <c r="P1624" s="37" t="str">
        <f>A1623</f>
        <v>Fri</v>
      </c>
      <c r="U1624" s="38"/>
    </row>
    <row r="1625" spans="1:21" ht="14.25" customHeight="1">
      <c r="A1625" s="333">
        <v>243</v>
      </c>
      <c r="B1625" s="268"/>
      <c r="C1625" s="42">
        <v>0.35416666666666669</v>
      </c>
      <c r="D1625" s="29" t="s">
        <v>2601</v>
      </c>
      <c r="E1625" s="28" t="s">
        <v>62</v>
      </c>
      <c r="F1625" s="329" t="s">
        <v>2602</v>
      </c>
      <c r="G1625" s="36">
        <v>390</v>
      </c>
      <c r="H1625" s="36"/>
      <c r="I1625" s="36" t="s">
        <v>1870</v>
      </c>
      <c r="J1625" s="36"/>
      <c r="K1625" s="412">
        <v>0</v>
      </c>
      <c r="L1625" s="2"/>
      <c r="M1625" s="1">
        <v>4</v>
      </c>
      <c r="N1625" s="15">
        <f>A1624</f>
        <v>44995</v>
      </c>
      <c r="O1625" s="15" t="str">
        <f>IF(A1626="","",A1626)</f>
        <v>Uco</v>
      </c>
      <c r="P1625" s="37" t="str">
        <f>A1623</f>
        <v>Fri</v>
      </c>
      <c r="U1625" s="38"/>
    </row>
    <row r="1626" spans="1:21" ht="14.25" customHeight="1">
      <c r="A1626" s="334" t="s">
        <v>848</v>
      </c>
      <c r="B1626" s="268"/>
      <c r="C1626" s="43"/>
      <c r="D1626" s="29" t="s">
        <v>846</v>
      </c>
      <c r="E1626" s="28"/>
      <c r="F1626" s="329"/>
      <c r="G1626" s="342"/>
      <c r="H1626" s="342"/>
      <c r="I1626" s="36"/>
      <c r="J1626" s="36"/>
      <c r="K1626" s="412"/>
      <c r="L1626" s="2"/>
      <c r="M1626" s="1">
        <v>5</v>
      </c>
      <c r="N1626" s="15">
        <f>A1624</f>
        <v>44995</v>
      </c>
      <c r="O1626" s="15" t="str">
        <f>IF(A1626="","",A1626)</f>
        <v>Uco</v>
      </c>
      <c r="P1626" s="37" t="str">
        <f>A1623</f>
        <v>Fri</v>
      </c>
      <c r="U1626" s="38"/>
    </row>
    <row r="1627" spans="1:21" ht="14.25" customHeight="1">
      <c r="A1627" s="340" t="s">
        <v>2690</v>
      </c>
      <c r="B1627" s="268"/>
      <c r="C1627" s="42">
        <v>0.34722222222222227</v>
      </c>
      <c r="D1627" s="29" t="s">
        <v>2614</v>
      </c>
      <c r="E1627" s="28" t="s">
        <v>2651</v>
      </c>
      <c r="F1627" s="28" t="s">
        <v>2615</v>
      </c>
      <c r="G1627" s="36">
        <v>390</v>
      </c>
      <c r="H1627" s="36"/>
      <c r="I1627" s="36">
        <v>117</v>
      </c>
      <c r="J1627" s="36">
        <v>253</v>
      </c>
      <c r="K1627" s="412">
        <v>0</v>
      </c>
      <c r="L1627" s="2"/>
      <c r="M1627" s="1">
        <v>6</v>
      </c>
      <c r="N1627" s="15">
        <f>A1624</f>
        <v>44995</v>
      </c>
      <c r="O1627" s="15" t="str">
        <f>IF(A1626="","",A1626)</f>
        <v>Uco</v>
      </c>
      <c r="P1627" s="37" t="str">
        <f>A1623</f>
        <v>Fri</v>
      </c>
      <c r="U1627" s="38"/>
    </row>
    <row r="1628" spans="1:21" ht="14.25" customHeight="1">
      <c r="A1628" s="335" t="s">
        <v>998</v>
      </c>
      <c r="B1628" s="268"/>
      <c r="C1628" s="42"/>
      <c r="D1628" s="29" t="s">
        <v>2677</v>
      </c>
      <c r="E1628" s="39"/>
      <c r="F1628" s="470"/>
      <c r="G1628" s="36"/>
      <c r="H1628" s="36"/>
      <c r="I1628" s="36"/>
      <c r="J1628" s="36"/>
      <c r="K1628" s="412"/>
      <c r="L1628" s="2"/>
      <c r="M1628" s="1">
        <v>7</v>
      </c>
      <c r="N1628" s="15">
        <f>A1624</f>
        <v>44995</v>
      </c>
      <c r="O1628" s="15" t="str">
        <f>IF(A1626="","",A1626)</f>
        <v>Uco</v>
      </c>
      <c r="P1628" s="37" t="str">
        <f>A1623</f>
        <v>Fri</v>
      </c>
      <c r="U1628" s="38"/>
    </row>
    <row r="1629" spans="1:21" ht="14.25" customHeight="1">
      <c r="A1629" s="335" t="s">
        <v>2691</v>
      </c>
      <c r="B1629" s="268"/>
      <c r="C1629" s="42"/>
      <c r="D1629" s="232"/>
      <c r="E1629" s="28"/>
      <c r="F1629" s="39"/>
      <c r="G1629" s="36"/>
      <c r="H1629" s="36"/>
      <c r="I1629" s="36"/>
      <c r="J1629" s="36"/>
      <c r="K1629" s="412"/>
      <c r="L1629" s="2"/>
      <c r="M1629" s="1">
        <v>8</v>
      </c>
      <c r="N1629" s="15">
        <f>A1624</f>
        <v>44995</v>
      </c>
      <c r="O1629" s="15" t="str">
        <f>IF(A1626="","",A1626)</f>
        <v>Uco</v>
      </c>
      <c r="P1629" s="37" t="str">
        <f>A1623</f>
        <v>Fri</v>
      </c>
      <c r="U1629" s="38"/>
    </row>
    <row r="1630" spans="1:21" ht="14.25" customHeight="1">
      <c r="A1630" s="337"/>
      <c r="B1630" s="268"/>
      <c r="C1630" s="42"/>
      <c r="D1630" s="29"/>
      <c r="E1630" s="28"/>
      <c r="F1630" s="39"/>
      <c r="G1630" s="36"/>
      <c r="H1630" s="36"/>
      <c r="I1630" s="36"/>
      <c r="J1630" s="36"/>
      <c r="K1630" s="412"/>
      <c r="L1630" s="2"/>
      <c r="M1630" s="1">
        <v>9</v>
      </c>
      <c r="N1630" s="15">
        <f>A1624</f>
        <v>44995</v>
      </c>
      <c r="O1630" s="15" t="str">
        <f>IF(A1626="","",A1626)</f>
        <v>Uco</v>
      </c>
      <c r="P1630" s="37" t="str">
        <f>A1623</f>
        <v>Fri</v>
      </c>
      <c r="U1630" s="38"/>
    </row>
    <row r="1631" spans="1:21" ht="14.25" customHeight="1" thickBot="1">
      <c r="A1631" s="336" t="s">
        <v>1353</v>
      </c>
      <c r="B1631" s="277"/>
      <c r="C1631" s="284" t="s">
        <v>2682</v>
      </c>
      <c r="D1631" s="259"/>
      <c r="E1631" s="260"/>
      <c r="F1631" s="46"/>
      <c r="G1631" s="261"/>
      <c r="H1631" s="261"/>
      <c r="I1631" s="261"/>
      <c r="J1631" s="261"/>
      <c r="K1631" s="413"/>
      <c r="L1631" s="3"/>
      <c r="M1631" s="1">
        <v>10</v>
      </c>
      <c r="N1631" s="15">
        <f>A1624</f>
        <v>44995</v>
      </c>
      <c r="O1631" s="15" t="str">
        <f>IF(A1626="","",A1626)</f>
        <v>Uco</v>
      </c>
      <c r="P1631" s="37" t="str">
        <f>A1623</f>
        <v>Fri</v>
      </c>
      <c r="U1631" s="38"/>
    </row>
    <row r="1632" spans="1:21" s="239" customFormat="1" ht="14.25" customHeight="1">
      <c r="A1632" s="330"/>
      <c r="B1632" s="234"/>
      <c r="C1632" s="262"/>
      <c r="D1632" s="232"/>
      <c r="E1632" s="41"/>
      <c r="F1632" s="41"/>
      <c r="G1632" s="263"/>
      <c r="H1632" s="263"/>
      <c r="I1632" s="263"/>
      <c r="J1632" s="263"/>
      <c r="K1632" s="411"/>
      <c r="L1632" s="235"/>
      <c r="M1632" s="236"/>
      <c r="N1632" s="237"/>
      <c r="O1632" s="237"/>
      <c r="P1632" s="238"/>
      <c r="U1632" s="240"/>
    </row>
    <row r="1633" spans="1:21" ht="14.25" customHeight="1">
      <c r="A1633" s="331" t="s">
        <v>945</v>
      </c>
      <c r="B1633" s="268">
        <v>2</v>
      </c>
      <c r="C1633" s="42">
        <v>0.36805555555555558</v>
      </c>
      <c r="D1633" s="29" t="s">
        <v>2671</v>
      </c>
      <c r="E1633" s="28" t="s">
        <v>1686</v>
      </c>
      <c r="F1633" s="41"/>
      <c r="G1633" s="36">
        <v>370</v>
      </c>
      <c r="H1633" s="36"/>
      <c r="I1633" s="36">
        <v>370</v>
      </c>
      <c r="J1633" s="36"/>
      <c r="K1633" s="412">
        <v>0</v>
      </c>
      <c r="L1633" s="2"/>
      <c r="M1633" s="1">
        <v>2</v>
      </c>
      <c r="N1633" s="15">
        <f>A1634</f>
        <v>44995</v>
      </c>
      <c r="O1633" s="15" t="str">
        <f>IF(A1636="","",A1636)</f>
        <v>Luján</v>
      </c>
      <c r="P1633" s="37" t="str">
        <f>A1633</f>
        <v>Fri</v>
      </c>
      <c r="U1633" s="38"/>
    </row>
    <row r="1634" spans="1:21" ht="14.25" customHeight="1">
      <c r="A1634" s="332">
        <v>44995</v>
      </c>
      <c r="B1634" s="268"/>
      <c r="C1634" s="42"/>
      <c r="D1634" s="29" t="s">
        <v>2670</v>
      </c>
      <c r="E1634" s="343" t="s">
        <v>2672</v>
      </c>
      <c r="F1634" s="39"/>
      <c r="G1634" s="342"/>
      <c r="H1634" s="342"/>
      <c r="I1634" s="36"/>
      <c r="J1634" s="36"/>
      <c r="K1634" s="412"/>
      <c r="L1634" s="2"/>
      <c r="M1634" s="1">
        <v>3</v>
      </c>
      <c r="N1634" s="15">
        <f>A1634</f>
        <v>44995</v>
      </c>
      <c r="O1634" s="15" t="str">
        <f>IF(A1636="","",A1636)</f>
        <v>Luján</v>
      </c>
      <c r="P1634" s="37" t="str">
        <f>A1633</f>
        <v>Fri</v>
      </c>
      <c r="U1634" s="38"/>
    </row>
    <row r="1635" spans="1:21" ht="14.25" customHeight="1">
      <c r="A1635" s="333">
        <v>244</v>
      </c>
      <c r="B1635" s="268"/>
      <c r="C1635" s="42"/>
      <c r="D1635" s="29"/>
      <c r="E1635" s="28"/>
      <c r="F1635" s="41"/>
      <c r="G1635" s="36"/>
      <c r="H1635" s="36"/>
      <c r="I1635" s="36"/>
      <c r="J1635" s="36"/>
      <c r="K1635" s="412"/>
      <c r="L1635" s="2"/>
      <c r="M1635" s="1">
        <v>4</v>
      </c>
      <c r="N1635" s="15">
        <f>A1634</f>
        <v>44995</v>
      </c>
      <c r="O1635" s="15" t="str">
        <f>IF(A1636="","",A1636)</f>
        <v>Luján</v>
      </c>
      <c r="P1635" s="37" t="str">
        <f>A1633</f>
        <v>Fri</v>
      </c>
      <c r="U1635" s="38"/>
    </row>
    <row r="1636" spans="1:21" ht="14.25" customHeight="1">
      <c r="A1636" s="334" t="s">
        <v>64</v>
      </c>
      <c r="B1636" s="268"/>
      <c r="C1636" s="43"/>
      <c r="D1636" s="232" t="s">
        <v>2689</v>
      </c>
      <c r="E1636" s="28"/>
      <c r="F1636" s="41"/>
      <c r="G1636" s="342"/>
      <c r="H1636" s="342"/>
      <c r="I1636" s="36"/>
      <c r="J1636" s="36"/>
      <c r="K1636" s="412"/>
      <c r="L1636" s="2"/>
      <c r="M1636" s="1">
        <v>5</v>
      </c>
      <c r="N1636" s="15">
        <f>A1634</f>
        <v>44995</v>
      </c>
      <c r="O1636" s="15" t="str">
        <f>IF(A1636="","",A1636)</f>
        <v>Luján</v>
      </c>
      <c r="P1636" s="37" t="str">
        <f>A1633</f>
        <v>Fri</v>
      </c>
      <c r="U1636" s="38"/>
    </row>
    <row r="1637" spans="1:21" ht="14.25" customHeight="1">
      <c r="A1637" s="340" t="s">
        <v>2679</v>
      </c>
      <c r="B1637" s="268"/>
      <c r="C1637" s="42"/>
      <c r="D1637" s="29"/>
      <c r="E1637" s="28"/>
      <c r="F1637" s="39"/>
      <c r="G1637" s="36"/>
      <c r="H1637" s="36"/>
      <c r="I1637" s="36"/>
      <c r="J1637" s="36"/>
      <c r="K1637" s="412"/>
      <c r="L1637" s="2"/>
      <c r="M1637" s="1">
        <v>6</v>
      </c>
      <c r="N1637" s="15">
        <f>A1634</f>
        <v>44995</v>
      </c>
      <c r="O1637" s="15" t="str">
        <f>IF(A1636="","",A1636)</f>
        <v>Luján</v>
      </c>
      <c r="P1637" s="37" t="str">
        <f>A1633</f>
        <v>Fri</v>
      </c>
      <c r="U1637" s="38"/>
    </row>
    <row r="1638" spans="1:21" ht="14.25" customHeight="1">
      <c r="A1638" s="335" t="s">
        <v>2680</v>
      </c>
      <c r="B1638" s="268"/>
      <c r="C1638" s="42"/>
      <c r="D1638" s="29"/>
      <c r="E1638" s="39"/>
      <c r="F1638" s="470"/>
      <c r="G1638" s="36"/>
      <c r="H1638" s="36"/>
      <c r="I1638" s="36"/>
      <c r="J1638" s="36"/>
      <c r="K1638" s="412"/>
      <c r="L1638" s="2"/>
      <c r="M1638" s="1">
        <v>7</v>
      </c>
      <c r="N1638" s="15">
        <f>A1634</f>
        <v>44995</v>
      </c>
      <c r="O1638" s="15" t="str">
        <f>IF(A1636="","",A1636)</f>
        <v>Luján</v>
      </c>
      <c r="P1638" s="37" t="str">
        <f>A1633</f>
        <v>Fri</v>
      </c>
      <c r="U1638" s="38"/>
    </row>
    <row r="1639" spans="1:21" ht="14.25" customHeight="1">
      <c r="A1639" s="335" t="s">
        <v>1028</v>
      </c>
      <c r="B1639" s="268"/>
      <c r="C1639" s="42"/>
      <c r="D1639" s="29"/>
      <c r="E1639" s="28"/>
      <c r="F1639" s="39"/>
      <c r="G1639" s="36"/>
      <c r="H1639" s="36"/>
      <c r="I1639" s="36"/>
      <c r="J1639" s="36"/>
      <c r="K1639" s="412"/>
      <c r="L1639" s="2"/>
      <c r="M1639" s="1">
        <v>8</v>
      </c>
      <c r="N1639" s="15">
        <f>A1634</f>
        <v>44995</v>
      </c>
      <c r="O1639" s="15" t="str">
        <f>IF(A1636="","",A1636)</f>
        <v>Luján</v>
      </c>
      <c r="P1639" s="37" t="str">
        <f>A1633</f>
        <v>Fri</v>
      </c>
      <c r="U1639" s="38"/>
    </row>
    <row r="1640" spans="1:21" ht="14.25" customHeight="1">
      <c r="A1640" s="335" t="s">
        <v>2692</v>
      </c>
      <c r="B1640" s="268"/>
      <c r="C1640" s="42"/>
      <c r="D1640" s="29"/>
      <c r="E1640" s="28"/>
      <c r="F1640" s="39"/>
      <c r="G1640" s="36"/>
      <c r="H1640" s="36"/>
      <c r="I1640" s="36"/>
      <c r="J1640" s="36"/>
      <c r="K1640" s="412"/>
      <c r="L1640" s="2"/>
      <c r="M1640" s="1">
        <v>9</v>
      </c>
      <c r="N1640" s="15">
        <f>A1634</f>
        <v>44995</v>
      </c>
      <c r="O1640" s="15" t="str">
        <f>IF(A1636="","",A1636)</f>
        <v>Luján</v>
      </c>
      <c r="P1640" s="37" t="str">
        <f>A1633</f>
        <v>Fri</v>
      </c>
      <c r="U1640" s="38"/>
    </row>
    <row r="1641" spans="1:21" ht="14.25" customHeight="1" thickBot="1">
      <c r="A1641" s="336" t="s">
        <v>2688</v>
      </c>
      <c r="B1641" s="277"/>
      <c r="C1641" s="284" t="s">
        <v>2682</v>
      </c>
      <c r="D1641" s="259"/>
      <c r="E1641" s="260"/>
      <c r="F1641" s="46"/>
      <c r="G1641" s="261"/>
      <c r="H1641" s="261"/>
      <c r="I1641" s="261"/>
      <c r="J1641" s="261"/>
      <c r="K1641" s="413"/>
      <c r="L1641" s="3"/>
      <c r="M1641" s="1">
        <v>10</v>
      </c>
      <c r="N1641" s="15">
        <f>A1634</f>
        <v>44995</v>
      </c>
      <c r="O1641" s="15" t="str">
        <f>IF(A1636="","",A1636)</f>
        <v>Luján</v>
      </c>
      <c r="P1641" s="37" t="str">
        <f>A1633</f>
        <v>Fri</v>
      </c>
      <c r="U1641" s="38"/>
    </row>
    <row r="1642" spans="1:21" s="239" customFormat="1" ht="14.25" customHeight="1">
      <c r="A1642" s="330"/>
      <c r="B1642" s="234"/>
      <c r="C1642" s="262"/>
      <c r="D1642" s="232"/>
      <c r="E1642" s="41"/>
      <c r="F1642" s="41"/>
      <c r="G1642" s="263"/>
      <c r="H1642" s="263"/>
      <c r="I1642" s="263"/>
      <c r="J1642" s="263"/>
      <c r="K1642" s="411"/>
      <c r="L1642" s="235"/>
      <c r="M1642" s="236"/>
      <c r="N1642" s="237"/>
      <c r="O1642" s="237"/>
      <c r="P1642" s="238"/>
      <c r="U1642" s="240"/>
    </row>
    <row r="1643" spans="1:21" ht="14.25" customHeight="1">
      <c r="A1643" s="331" t="s">
        <v>946</v>
      </c>
      <c r="B1643" s="268">
        <v>2</v>
      </c>
      <c r="C1643" s="42">
        <v>0.38194444444444442</v>
      </c>
      <c r="D1643" s="12" t="s">
        <v>2593</v>
      </c>
      <c r="E1643" s="28" t="s">
        <v>2694</v>
      </c>
      <c r="F1643" s="329" t="s">
        <v>2596</v>
      </c>
      <c r="G1643" s="36">
        <v>940</v>
      </c>
      <c r="H1643" s="36" t="s">
        <v>2485</v>
      </c>
      <c r="I1643" s="36"/>
      <c r="J1643" s="36"/>
      <c r="K1643" s="412">
        <v>0</v>
      </c>
      <c r="L1643" s="2"/>
      <c r="M1643" s="1">
        <v>2</v>
      </c>
      <c r="N1643" s="15">
        <f>A1644</f>
        <v>44996</v>
      </c>
      <c r="O1643" s="15" t="str">
        <f>IF(A1646="","",A1646)</f>
        <v>Deluxe Icon</v>
      </c>
      <c r="P1643" s="37" t="str">
        <f>A1643</f>
        <v>Sat</v>
      </c>
      <c r="U1643" s="38"/>
    </row>
    <row r="1644" spans="1:21" ht="14.25" customHeight="1">
      <c r="A1644" s="332">
        <v>44996</v>
      </c>
      <c r="B1644" s="268"/>
      <c r="C1644" s="42"/>
      <c r="D1644" s="29" t="s">
        <v>846</v>
      </c>
      <c r="E1644" s="343" t="s">
        <v>2633</v>
      </c>
      <c r="F1644" s="28" t="s">
        <v>2595</v>
      </c>
      <c r="G1644" s="342"/>
      <c r="H1644" s="342"/>
      <c r="I1644" s="36"/>
      <c r="J1644" s="36"/>
      <c r="K1644" s="412"/>
      <c r="L1644" s="2"/>
      <c r="M1644" s="1">
        <v>3</v>
      </c>
      <c r="N1644" s="15">
        <f>A1644</f>
        <v>44996</v>
      </c>
      <c r="O1644" s="15" t="str">
        <f>IF(A1646="","",A1646)</f>
        <v>Deluxe Icon</v>
      </c>
      <c r="P1644" s="37" t="str">
        <f>A1643</f>
        <v>Sat</v>
      </c>
      <c r="U1644" s="38"/>
    </row>
    <row r="1645" spans="1:21" ht="14.25" customHeight="1">
      <c r="A1645" s="333">
        <v>245</v>
      </c>
      <c r="B1645" s="268"/>
      <c r="C1645" s="42"/>
      <c r="D1645" s="29" t="s">
        <v>2594</v>
      </c>
      <c r="E1645" s="39"/>
      <c r="F1645" s="329" t="s">
        <v>2606</v>
      </c>
      <c r="G1645" s="342"/>
      <c r="H1645" s="342"/>
      <c r="I1645" s="36"/>
      <c r="J1645" s="36"/>
      <c r="K1645" s="412"/>
      <c r="L1645" s="2"/>
      <c r="M1645" s="1">
        <v>4</v>
      </c>
      <c r="N1645" s="15">
        <f>A1644</f>
        <v>44996</v>
      </c>
      <c r="O1645" s="15" t="str">
        <f>IF(A1646="","",A1646)</f>
        <v>Deluxe Icon</v>
      </c>
      <c r="P1645" s="37" t="str">
        <f>A1643</f>
        <v>Sat</v>
      </c>
      <c r="U1645" s="38"/>
    </row>
    <row r="1646" spans="1:21" ht="14.25" customHeight="1">
      <c r="A1646" s="334" t="s">
        <v>844</v>
      </c>
      <c r="B1646" s="268"/>
      <c r="C1646" s="43"/>
      <c r="D1646" s="40"/>
      <c r="E1646" s="39"/>
      <c r="F1646" s="329"/>
      <c r="G1646" s="342"/>
      <c r="H1646" s="342"/>
      <c r="I1646" s="36"/>
      <c r="J1646" s="36"/>
      <c r="K1646" s="412"/>
      <c r="L1646" s="2"/>
      <c r="M1646" s="1">
        <v>5</v>
      </c>
      <c r="N1646" s="15">
        <f>A1644</f>
        <v>44996</v>
      </c>
      <c r="O1646" s="15" t="str">
        <f>IF(A1646="","",A1646)</f>
        <v>Deluxe Icon</v>
      </c>
      <c r="P1646" s="37" t="str">
        <f>A1643</f>
        <v>Sat</v>
      </c>
      <c r="U1646" s="38"/>
    </row>
    <row r="1647" spans="1:21" ht="14.25" customHeight="1">
      <c r="A1647" s="335" t="s">
        <v>2696</v>
      </c>
      <c r="B1647" s="268"/>
      <c r="C1647" s="42"/>
      <c r="D1647" s="29"/>
      <c r="E1647" s="28"/>
      <c r="F1647" s="360" t="s">
        <v>2709</v>
      </c>
      <c r="G1647" s="36"/>
      <c r="H1647" s="36"/>
      <c r="I1647" s="36"/>
      <c r="J1647" s="36"/>
      <c r="K1647" s="412"/>
      <c r="L1647" s="2"/>
      <c r="M1647" s="1">
        <v>6</v>
      </c>
      <c r="N1647" s="15">
        <f>A1644</f>
        <v>44996</v>
      </c>
      <c r="O1647" s="15" t="str">
        <f>IF(A1646="","",A1646)</f>
        <v>Deluxe Icon</v>
      </c>
      <c r="P1647" s="37" t="str">
        <f>A1643</f>
        <v>Sat</v>
      </c>
      <c r="U1647" s="38"/>
    </row>
    <row r="1648" spans="1:21" ht="14.25" customHeight="1">
      <c r="A1648" s="335" t="s">
        <v>2697</v>
      </c>
      <c r="B1648" s="268"/>
      <c r="C1648" s="42"/>
      <c r="D1648" s="29" t="s">
        <v>1309</v>
      </c>
      <c r="E1648" s="28"/>
      <c r="F1648" s="39"/>
      <c r="G1648" s="36"/>
      <c r="H1648" s="36"/>
      <c r="I1648" s="36"/>
      <c r="J1648" s="36"/>
      <c r="K1648" s="412"/>
      <c r="L1648" s="2"/>
      <c r="M1648" s="1">
        <v>7</v>
      </c>
      <c r="N1648" s="15">
        <f>A1644</f>
        <v>44996</v>
      </c>
      <c r="O1648" s="15" t="str">
        <f>IF(A1646="","",A1646)</f>
        <v>Deluxe Icon</v>
      </c>
      <c r="P1648" s="37" t="str">
        <f>A1643</f>
        <v>Sat</v>
      </c>
      <c r="U1648" s="38"/>
    </row>
    <row r="1649" spans="1:21" ht="14.25" customHeight="1">
      <c r="A1649" s="335" t="s">
        <v>1029</v>
      </c>
      <c r="B1649" s="268"/>
      <c r="C1649" s="42"/>
      <c r="D1649" s="29"/>
      <c r="E1649" s="28"/>
      <c r="F1649" s="39"/>
      <c r="G1649" s="36"/>
      <c r="H1649" s="36"/>
      <c r="I1649" s="36"/>
      <c r="J1649" s="36"/>
      <c r="K1649" s="412"/>
      <c r="L1649" s="2"/>
      <c r="M1649" s="1">
        <v>8</v>
      </c>
      <c r="N1649" s="15">
        <f>A1644</f>
        <v>44996</v>
      </c>
      <c r="O1649" s="15" t="str">
        <f>IF(A1646="","",A1646)</f>
        <v>Deluxe Icon</v>
      </c>
      <c r="P1649" s="37" t="str">
        <f>A1643</f>
        <v>Sat</v>
      </c>
      <c r="U1649" s="38"/>
    </row>
    <row r="1650" spans="1:21" ht="14.25" customHeight="1">
      <c r="A1650" s="335"/>
      <c r="B1650" s="268"/>
      <c r="C1650" s="42"/>
      <c r="D1650" s="29"/>
      <c r="E1650" s="28"/>
      <c r="F1650" s="39"/>
      <c r="G1650" s="36"/>
      <c r="H1650" s="36"/>
      <c r="I1650" s="36"/>
      <c r="J1650" s="36"/>
      <c r="K1650" s="412"/>
      <c r="L1650" s="2"/>
      <c r="M1650" s="1">
        <v>9</v>
      </c>
      <c r="N1650" s="15">
        <f>A1644</f>
        <v>44996</v>
      </c>
      <c r="O1650" s="15" t="str">
        <f>IF(A1646="","",A1646)</f>
        <v>Deluxe Icon</v>
      </c>
      <c r="P1650" s="37" t="str">
        <f>A1643</f>
        <v>Sat</v>
      </c>
      <c r="U1650" s="38"/>
    </row>
    <row r="1651" spans="1:21" ht="14.25" customHeight="1" thickBot="1">
      <c r="A1651" s="336" t="s">
        <v>2693</v>
      </c>
      <c r="B1651" s="277"/>
      <c r="C1651" s="284" t="s">
        <v>2681</v>
      </c>
      <c r="D1651" s="259"/>
      <c r="E1651" s="260"/>
      <c r="F1651" s="46"/>
      <c r="G1651" s="261"/>
      <c r="H1651" s="261"/>
      <c r="I1651" s="261"/>
      <c r="J1651" s="261"/>
      <c r="K1651" s="413"/>
      <c r="L1651" s="3"/>
      <c r="M1651" s="1">
        <v>10</v>
      </c>
      <c r="N1651" s="15">
        <f>A1644</f>
        <v>44996</v>
      </c>
      <c r="O1651" s="15" t="str">
        <f>IF(A1646="","",A1646)</f>
        <v>Deluxe Icon</v>
      </c>
      <c r="P1651" s="37" t="str">
        <f>A1643</f>
        <v>Sat</v>
      </c>
      <c r="U1651" s="38"/>
    </row>
    <row r="1652" spans="1:21" s="239" customFormat="1" ht="14.25" customHeight="1">
      <c r="A1652" s="330"/>
      <c r="B1652" s="234"/>
      <c r="C1652" s="262"/>
      <c r="D1652" s="232"/>
      <c r="E1652" s="41"/>
      <c r="F1652" s="41"/>
      <c r="G1652" s="263"/>
      <c r="H1652" s="263"/>
      <c r="I1652" s="263"/>
      <c r="J1652" s="263"/>
      <c r="K1652" s="411"/>
      <c r="L1652" s="235"/>
      <c r="M1652" s="236"/>
      <c r="N1652" s="237"/>
      <c r="O1652" s="237"/>
      <c r="P1652" s="238"/>
      <c r="U1652" s="240"/>
    </row>
    <row r="1653" spans="1:21" ht="14.25" customHeight="1">
      <c r="A1653" s="331" t="s">
        <v>947</v>
      </c>
      <c r="B1653" s="268">
        <v>2</v>
      </c>
      <c r="C1653" s="42">
        <v>0.34722222222222227</v>
      </c>
      <c r="D1653" s="12" t="s">
        <v>2490</v>
      </c>
      <c r="E1653" s="28" t="s">
        <v>873</v>
      </c>
      <c r="F1653" s="329" t="s">
        <v>2491</v>
      </c>
      <c r="G1653" s="36">
        <v>1110</v>
      </c>
      <c r="H1653" s="36" t="s">
        <v>2686</v>
      </c>
      <c r="I1653" s="36"/>
      <c r="J1653" s="36"/>
      <c r="K1653" s="412">
        <v>0</v>
      </c>
      <c r="L1653" s="2"/>
      <c r="M1653" s="1">
        <v>2</v>
      </c>
      <c r="N1653" s="15">
        <f>A1654</f>
        <v>44997</v>
      </c>
      <c r="O1653" s="15" t="str">
        <f>IF(A1656="","",A1656)</f>
        <v>Deluxe Uco</v>
      </c>
      <c r="P1653" s="37" t="str">
        <f>A1653</f>
        <v>Sun</v>
      </c>
      <c r="U1653" s="38"/>
    </row>
    <row r="1654" spans="1:21" ht="14.25" customHeight="1">
      <c r="A1654" s="332">
        <v>44997</v>
      </c>
      <c r="B1654" s="268"/>
      <c r="C1654" s="42"/>
      <c r="D1654" s="29" t="s">
        <v>2705</v>
      </c>
      <c r="E1654" s="28"/>
      <c r="F1654" s="329" t="s">
        <v>2606</v>
      </c>
      <c r="G1654" s="342"/>
      <c r="H1654" s="342"/>
      <c r="I1654" s="36"/>
      <c r="J1654" s="36"/>
      <c r="K1654" s="412"/>
      <c r="L1654" s="2"/>
      <c r="M1654" s="1">
        <v>3</v>
      </c>
      <c r="N1654" s="15">
        <f>A1654</f>
        <v>44997</v>
      </c>
      <c r="O1654" s="15" t="str">
        <f>IF(A1656="","",A1656)</f>
        <v>Deluxe Uco</v>
      </c>
      <c r="P1654" s="37" t="str">
        <f>A1653</f>
        <v>Sun</v>
      </c>
      <c r="U1654" s="38"/>
    </row>
    <row r="1655" spans="1:21" ht="14.25" customHeight="1">
      <c r="A1655" s="333">
        <v>246</v>
      </c>
      <c r="B1655" s="268"/>
      <c r="C1655" s="268"/>
      <c r="D1655" s="29"/>
      <c r="E1655" s="28"/>
      <c r="F1655" s="41"/>
      <c r="G1655" s="36"/>
      <c r="H1655" s="342"/>
      <c r="I1655" s="36"/>
      <c r="J1655" s="36"/>
      <c r="K1655" s="412"/>
      <c r="L1655" s="2"/>
      <c r="M1655" s="1">
        <v>4</v>
      </c>
      <c r="N1655" s="15">
        <f>A1654</f>
        <v>44997</v>
      </c>
      <c r="O1655" s="15" t="str">
        <f>IF(A1656="","",A1656)</f>
        <v>Deluxe Uco</v>
      </c>
      <c r="P1655" s="37" t="str">
        <f>A1653</f>
        <v>Sun</v>
      </c>
      <c r="U1655" s="38"/>
    </row>
    <row r="1656" spans="1:21" ht="14.25" customHeight="1">
      <c r="A1656" s="334" t="s">
        <v>2492</v>
      </c>
      <c r="B1656" s="268"/>
      <c r="C1656" s="43"/>
      <c r="D1656" s="40"/>
      <c r="E1656" s="39"/>
      <c r="F1656" s="41"/>
      <c r="G1656" s="342"/>
      <c r="H1656" s="342"/>
      <c r="I1656" s="36"/>
      <c r="J1656" s="36"/>
      <c r="K1656" s="412"/>
      <c r="L1656" s="2"/>
      <c r="M1656" s="1">
        <v>5</v>
      </c>
      <c r="N1656" s="15">
        <f>A1654</f>
        <v>44997</v>
      </c>
      <c r="O1656" s="15" t="str">
        <f>IF(A1656="","",A1656)</f>
        <v>Deluxe Uco</v>
      </c>
      <c r="P1656" s="37" t="str">
        <f>A1653</f>
        <v>Sun</v>
      </c>
      <c r="U1656" s="38"/>
    </row>
    <row r="1657" spans="1:21" ht="14.25" customHeight="1">
      <c r="A1657" s="335" t="s">
        <v>2699</v>
      </c>
      <c r="B1657" s="268"/>
      <c r="C1657" s="42"/>
      <c r="D1657" s="29"/>
      <c r="E1657" s="28"/>
      <c r="F1657" s="39"/>
      <c r="G1657" s="36"/>
      <c r="H1657" s="36"/>
      <c r="I1657" s="36"/>
      <c r="J1657" s="36"/>
      <c r="K1657" s="412"/>
      <c r="L1657" s="2"/>
      <c r="M1657" s="1">
        <v>6</v>
      </c>
      <c r="N1657" s="15">
        <f>A1654</f>
        <v>44997</v>
      </c>
      <c r="O1657" s="15" t="str">
        <f>IF(A1656="","",A1656)</f>
        <v>Deluxe Uco</v>
      </c>
      <c r="P1657" s="37" t="str">
        <f>A1653</f>
        <v>Sun</v>
      </c>
      <c r="U1657" s="38"/>
    </row>
    <row r="1658" spans="1:21" ht="14.25" customHeight="1">
      <c r="A1658" s="335" t="s">
        <v>998</v>
      </c>
      <c r="B1658" s="268"/>
      <c r="C1658" s="42"/>
      <c r="D1658" s="29" t="s">
        <v>849</v>
      </c>
      <c r="E1658" s="329" t="s">
        <v>2597</v>
      </c>
      <c r="F1658" s="39"/>
      <c r="G1658" s="36"/>
      <c r="H1658" s="36"/>
      <c r="I1658" s="36"/>
      <c r="J1658" s="36"/>
      <c r="K1658" s="412"/>
      <c r="L1658" s="2"/>
      <c r="M1658" s="1">
        <v>7</v>
      </c>
      <c r="N1658" s="15">
        <f>A1654</f>
        <v>44997</v>
      </c>
      <c r="O1658" s="15" t="str">
        <f>IF(A1656="","",A1656)</f>
        <v>Deluxe Uco</v>
      </c>
      <c r="P1658" s="37" t="str">
        <f>A1653</f>
        <v>Sun</v>
      </c>
      <c r="U1658" s="38"/>
    </row>
    <row r="1659" spans="1:21" ht="14.25" customHeight="1">
      <c r="A1659" s="335" t="s">
        <v>2700</v>
      </c>
      <c r="B1659" s="268"/>
      <c r="C1659" s="42"/>
      <c r="D1659" s="29"/>
      <c r="E1659" s="28"/>
      <c r="F1659" s="39"/>
      <c r="G1659" s="36"/>
      <c r="H1659" s="36"/>
      <c r="I1659" s="36"/>
      <c r="J1659" s="36"/>
      <c r="K1659" s="412"/>
      <c r="L1659" s="2"/>
      <c r="M1659" s="1">
        <v>8</v>
      </c>
      <c r="N1659" s="15">
        <f>A1654</f>
        <v>44997</v>
      </c>
      <c r="O1659" s="15" t="str">
        <f>IF(A1656="","",A1656)</f>
        <v>Deluxe Uco</v>
      </c>
      <c r="P1659" s="37" t="str">
        <f>A1653</f>
        <v>Sun</v>
      </c>
      <c r="U1659" s="38"/>
    </row>
    <row r="1660" spans="1:21" ht="14.25" customHeight="1">
      <c r="A1660" s="337"/>
      <c r="B1660" s="268"/>
      <c r="C1660" s="42"/>
      <c r="D1660" s="29"/>
      <c r="E1660" s="28"/>
      <c r="F1660" s="39"/>
      <c r="G1660" s="36"/>
      <c r="H1660" s="36"/>
      <c r="I1660" s="36"/>
      <c r="J1660" s="36"/>
      <c r="K1660" s="412"/>
      <c r="L1660" s="2"/>
      <c r="M1660" s="1">
        <v>9</v>
      </c>
      <c r="N1660" s="15">
        <f>A1654</f>
        <v>44997</v>
      </c>
      <c r="O1660" s="15" t="str">
        <f>IF(A1656="","",A1656)</f>
        <v>Deluxe Uco</v>
      </c>
      <c r="P1660" s="37" t="str">
        <f>A1653</f>
        <v>Sun</v>
      </c>
      <c r="U1660" s="38"/>
    </row>
    <row r="1661" spans="1:21" ht="14.25" customHeight="1" thickBot="1">
      <c r="A1661" s="336" t="s">
        <v>1565</v>
      </c>
      <c r="B1661" s="277"/>
      <c r="C1661" s="284" t="s">
        <v>2572</v>
      </c>
      <c r="D1661" s="259"/>
      <c r="E1661" s="260"/>
      <c r="F1661" s="46"/>
      <c r="G1661" s="261"/>
      <c r="H1661" s="261"/>
      <c r="I1661" s="261"/>
      <c r="J1661" s="261"/>
      <c r="K1661" s="413"/>
      <c r="L1661" s="3"/>
      <c r="M1661" s="1">
        <v>10</v>
      </c>
      <c r="N1661" s="15">
        <f>A1654</f>
        <v>44997</v>
      </c>
      <c r="O1661" s="15" t="str">
        <f>IF(A1656="","",A1656)</f>
        <v>Deluxe Uco</v>
      </c>
      <c r="P1661" s="37" t="str">
        <f>A1653</f>
        <v>Sun</v>
      </c>
      <c r="U1661" s="38"/>
    </row>
    <row r="1662" spans="1:21" s="239" customFormat="1" ht="14.25" customHeight="1">
      <c r="A1662" s="330"/>
      <c r="B1662" s="234"/>
      <c r="C1662" s="262"/>
      <c r="D1662" s="232"/>
      <c r="E1662" s="41"/>
      <c r="F1662" s="41"/>
      <c r="G1662" s="263"/>
      <c r="H1662" s="263"/>
      <c r="I1662" s="263"/>
      <c r="J1662" s="263"/>
      <c r="K1662" s="411"/>
      <c r="L1662" s="235"/>
      <c r="M1662" s="236"/>
      <c r="N1662" s="237"/>
      <c r="O1662" s="237"/>
      <c r="P1662" s="238"/>
      <c r="U1662" s="240"/>
    </row>
    <row r="1663" spans="1:21" ht="14.25" customHeight="1">
      <c r="A1663" s="331" t="s">
        <v>947</v>
      </c>
      <c r="B1663" s="268">
        <v>2</v>
      </c>
      <c r="C1663" s="42">
        <v>0.36458333333333331</v>
      </c>
      <c r="D1663" s="12" t="s">
        <v>2593</v>
      </c>
      <c r="E1663" s="28" t="s">
        <v>2694</v>
      </c>
      <c r="F1663" s="329" t="s">
        <v>2599</v>
      </c>
      <c r="G1663" s="36">
        <v>940</v>
      </c>
      <c r="H1663" s="36" t="s">
        <v>2485</v>
      </c>
      <c r="I1663" s="36"/>
      <c r="J1663" s="36"/>
      <c r="K1663" s="412">
        <v>0</v>
      </c>
      <c r="L1663" s="2"/>
      <c r="M1663" s="1">
        <v>2</v>
      </c>
      <c r="N1663" s="15">
        <f>A1664</f>
        <v>44997</v>
      </c>
      <c r="O1663" s="15" t="str">
        <f>IF(A1666="","",A1666)</f>
        <v>Private Uco</v>
      </c>
      <c r="P1663" s="37" t="str">
        <f>A1663</f>
        <v>Sun</v>
      </c>
      <c r="U1663" s="38"/>
    </row>
    <row r="1664" spans="1:21" ht="14.25" customHeight="1">
      <c r="A1664" s="332">
        <v>44997</v>
      </c>
      <c r="B1664" s="268"/>
      <c r="C1664" s="42"/>
      <c r="D1664" s="29" t="s">
        <v>846</v>
      </c>
      <c r="E1664" s="343" t="s">
        <v>2633</v>
      </c>
      <c r="F1664" s="28" t="s">
        <v>2595</v>
      </c>
      <c r="G1664" s="342"/>
      <c r="H1664" s="342"/>
      <c r="I1664" s="36"/>
      <c r="J1664" s="36"/>
      <c r="K1664" s="412"/>
      <c r="L1664" s="2"/>
      <c r="M1664" s="1">
        <v>3</v>
      </c>
      <c r="N1664" s="15">
        <f>A1664</f>
        <v>44997</v>
      </c>
      <c r="O1664" s="15" t="str">
        <f>IF(A1666="","",A1666)</f>
        <v>Private Uco</v>
      </c>
      <c r="P1664" s="37" t="str">
        <f>A1663</f>
        <v>Sun</v>
      </c>
      <c r="U1664" s="38"/>
    </row>
    <row r="1665" spans="1:21" ht="14.25" customHeight="1">
      <c r="A1665" s="333">
        <v>247</v>
      </c>
      <c r="B1665" s="268"/>
      <c r="C1665" s="268"/>
      <c r="D1665" s="29" t="s">
        <v>2594</v>
      </c>
      <c r="E1665" s="39"/>
      <c r="F1665" s="329" t="s">
        <v>2606</v>
      </c>
      <c r="G1665" s="36"/>
      <c r="H1665" s="342"/>
      <c r="I1665" s="36"/>
      <c r="J1665" s="36"/>
      <c r="K1665" s="412"/>
      <c r="L1665" s="2"/>
      <c r="M1665" s="1">
        <v>4</v>
      </c>
      <c r="N1665" s="15">
        <f>A1664</f>
        <v>44997</v>
      </c>
      <c r="O1665" s="15" t="str">
        <f>IF(A1666="","",A1666)</f>
        <v>Private Uco</v>
      </c>
      <c r="P1665" s="37" t="str">
        <f>A1663</f>
        <v>Sun</v>
      </c>
      <c r="U1665" s="38"/>
    </row>
    <row r="1666" spans="1:21" ht="14.25" customHeight="1">
      <c r="A1666" s="334" t="s">
        <v>852</v>
      </c>
      <c r="B1666" s="268"/>
      <c r="C1666" s="43"/>
      <c r="D1666" s="40"/>
      <c r="E1666" s="39"/>
      <c r="F1666" s="28" t="s">
        <v>2695</v>
      </c>
      <c r="G1666" s="342"/>
      <c r="H1666" s="342"/>
      <c r="I1666" s="36"/>
      <c r="J1666" s="36"/>
      <c r="K1666" s="412"/>
      <c r="L1666" s="2"/>
      <c r="M1666" s="1">
        <v>5</v>
      </c>
      <c r="N1666" s="15">
        <f>A1664</f>
        <v>44997</v>
      </c>
      <c r="O1666" s="15" t="str">
        <f>IF(A1666="","",A1666)</f>
        <v>Private Uco</v>
      </c>
      <c r="P1666" s="37" t="str">
        <f>A1663</f>
        <v>Sun</v>
      </c>
      <c r="U1666" s="38"/>
    </row>
    <row r="1667" spans="1:21" ht="14.25" customHeight="1">
      <c r="A1667" s="335" t="s">
        <v>2701</v>
      </c>
      <c r="B1667" s="268"/>
      <c r="C1667" s="42"/>
      <c r="D1667" s="29"/>
      <c r="E1667" s="28"/>
      <c r="F1667" s="41"/>
      <c r="G1667" s="36"/>
      <c r="H1667" s="36"/>
      <c r="I1667" s="36"/>
      <c r="J1667" s="36"/>
      <c r="K1667" s="412"/>
      <c r="L1667" s="2"/>
      <c r="M1667" s="1">
        <v>6</v>
      </c>
      <c r="N1667" s="15">
        <f>A1664</f>
        <v>44997</v>
      </c>
      <c r="O1667" s="15" t="str">
        <f>IF(A1666="","",A1666)</f>
        <v>Private Uco</v>
      </c>
      <c r="P1667" s="37" t="str">
        <f>A1663</f>
        <v>Sun</v>
      </c>
      <c r="U1667" s="38"/>
    </row>
    <row r="1668" spans="1:21" ht="14.25" customHeight="1">
      <c r="A1668" s="335" t="s">
        <v>2634</v>
      </c>
      <c r="B1668" s="268"/>
      <c r="C1668" s="42"/>
      <c r="D1668" s="29" t="s">
        <v>853</v>
      </c>
      <c r="E1668" s="28"/>
      <c r="F1668" s="360" t="s">
        <v>2709</v>
      </c>
      <c r="G1668" s="36"/>
      <c r="H1668" s="36"/>
      <c r="I1668" s="36"/>
      <c r="J1668" s="36"/>
      <c r="K1668" s="412"/>
      <c r="L1668" s="2"/>
      <c r="M1668" s="1">
        <v>7</v>
      </c>
      <c r="N1668" s="15">
        <f>A1664</f>
        <v>44997</v>
      </c>
      <c r="O1668" s="15" t="str">
        <f>IF(A1666="","",A1666)</f>
        <v>Private Uco</v>
      </c>
      <c r="P1668" s="37" t="str">
        <f>A1663</f>
        <v>Sun</v>
      </c>
      <c r="U1668" s="38"/>
    </row>
    <row r="1669" spans="1:21" ht="14.25" customHeight="1">
      <c r="A1669" s="335" t="s">
        <v>1187</v>
      </c>
      <c r="B1669" s="268"/>
      <c r="C1669" s="42"/>
      <c r="D1669" s="29"/>
      <c r="E1669" s="28"/>
      <c r="F1669" s="39"/>
      <c r="G1669" s="36"/>
      <c r="H1669" s="36"/>
      <c r="I1669" s="36"/>
      <c r="J1669" s="36"/>
      <c r="K1669" s="412"/>
      <c r="L1669" s="2"/>
      <c r="M1669" s="1">
        <v>8</v>
      </c>
      <c r="N1669" s="15">
        <f>A1664</f>
        <v>44997</v>
      </c>
      <c r="O1669" s="15" t="str">
        <f>IF(A1666="","",A1666)</f>
        <v>Private Uco</v>
      </c>
      <c r="P1669" s="37" t="str">
        <f>A1663</f>
        <v>Sun</v>
      </c>
      <c r="U1669" s="38"/>
    </row>
    <row r="1670" spans="1:21" ht="14.25" customHeight="1">
      <c r="A1670" s="337"/>
      <c r="B1670" s="268"/>
      <c r="C1670" s="42"/>
      <c r="D1670" s="29"/>
      <c r="E1670" s="28"/>
      <c r="F1670" s="39"/>
      <c r="G1670" s="36"/>
      <c r="H1670" s="36"/>
      <c r="I1670" s="36"/>
      <c r="J1670" s="36"/>
      <c r="K1670" s="412"/>
      <c r="L1670" s="2"/>
      <c r="M1670" s="1">
        <v>9</v>
      </c>
      <c r="N1670" s="15">
        <f>A1664</f>
        <v>44997</v>
      </c>
      <c r="O1670" s="15" t="str">
        <f>IF(A1666="","",A1666)</f>
        <v>Private Uco</v>
      </c>
      <c r="P1670" s="37" t="str">
        <f>A1663</f>
        <v>Sun</v>
      </c>
      <c r="U1670" s="38"/>
    </row>
    <row r="1671" spans="1:21" ht="14.25" customHeight="1" thickBot="1">
      <c r="A1671" s="336" t="s">
        <v>2626</v>
      </c>
      <c r="B1671" s="277"/>
      <c r="C1671" s="284" t="s">
        <v>2572</v>
      </c>
      <c r="D1671" s="259"/>
      <c r="E1671" s="260"/>
      <c r="F1671" s="46"/>
      <c r="G1671" s="261"/>
      <c r="H1671" s="261"/>
      <c r="I1671" s="261"/>
      <c r="J1671" s="261"/>
      <c r="K1671" s="413"/>
      <c r="L1671" s="3"/>
      <c r="M1671" s="1">
        <v>10</v>
      </c>
      <c r="N1671" s="15">
        <f>A1664</f>
        <v>44997</v>
      </c>
      <c r="O1671" s="15" t="str">
        <f>IF(A1666="","",A1666)</f>
        <v>Private Uco</v>
      </c>
      <c r="P1671" s="37" t="str">
        <f>A1663</f>
        <v>Sun</v>
      </c>
      <c r="U1671" s="38"/>
    </row>
    <row r="1672" spans="1:21" s="239" customFormat="1" ht="14.25" customHeight="1">
      <c r="A1672" s="330"/>
      <c r="B1672" s="234"/>
      <c r="C1672" s="262"/>
      <c r="D1672" s="232"/>
      <c r="E1672" s="41"/>
      <c r="F1672" s="41"/>
      <c r="G1672" s="263"/>
      <c r="H1672" s="263"/>
      <c r="I1672" s="263"/>
      <c r="J1672" s="263"/>
      <c r="K1672" s="411"/>
      <c r="L1672" s="235"/>
      <c r="M1672" s="236"/>
      <c r="N1672" s="237"/>
      <c r="O1672" s="237"/>
      <c r="P1672" s="238"/>
      <c r="U1672" s="240"/>
    </row>
    <row r="1673" spans="1:21" ht="14.25" customHeight="1">
      <c r="A1673" s="331" t="s">
        <v>941</v>
      </c>
      <c r="B1673" s="268">
        <v>2</v>
      </c>
      <c r="C1673" s="42">
        <v>0.3611111111111111</v>
      </c>
      <c r="D1673" s="12" t="s">
        <v>2490</v>
      </c>
      <c r="E1673" s="28" t="s">
        <v>873</v>
      </c>
      <c r="F1673" s="329" t="s">
        <v>2491</v>
      </c>
      <c r="G1673" s="36">
        <v>1110</v>
      </c>
      <c r="H1673" s="36" t="s">
        <v>2686</v>
      </c>
      <c r="I1673" s="36"/>
      <c r="J1673" s="36"/>
      <c r="K1673" s="412">
        <v>0</v>
      </c>
      <c r="L1673" s="2"/>
      <c r="M1673" s="1">
        <v>2</v>
      </c>
      <c r="N1673" s="15">
        <f>A1674</f>
        <v>44998</v>
      </c>
      <c r="O1673" s="15" t="str">
        <f>IF(A1676="","",A1676)</f>
        <v>Deluxe</v>
      </c>
      <c r="P1673" s="37" t="str">
        <f>A1673</f>
        <v>Mon</v>
      </c>
      <c r="U1673" s="38"/>
    </row>
    <row r="1674" spans="1:21" ht="14.25" customHeight="1">
      <c r="A1674" s="332">
        <v>44998</v>
      </c>
      <c r="B1674" s="268"/>
      <c r="C1674" s="42"/>
      <c r="D1674" s="29" t="s">
        <v>846</v>
      </c>
      <c r="E1674" s="28"/>
      <c r="F1674" s="329" t="s">
        <v>2606</v>
      </c>
      <c r="G1674" s="342"/>
      <c r="H1674" s="342"/>
      <c r="I1674" s="36"/>
      <c r="J1674" s="36"/>
      <c r="K1674" s="412"/>
      <c r="L1674" s="2"/>
      <c r="M1674" s="1">
        <v>3</v>
      </c>
      <c r="N1674" s="15">
        <f>A1674</f>
        <v>44998</v>
      </c>
      <c r="O1674" s="15" t="str">
        <f>IF(A1676="","",A1676)</f>
        <v>Deluxe</v>
      </c>
      <c r="P1674" s="37" t="str">
        <f>A1673</f>
        <v>Mon</v>
      </c>
      <c r="U1674" s="38"/>
    </row>
    <row r="1675" spans="1:21" ht="14.25" customHeight="1">
      <c r="A1675" s="333">
        <v>248</v>
      </c>
      <c r="B1675" s="268"/>
      <c r="C1675" s="42"/>
      <c r="D1675" s="29"/>
      <c r="E1675" s="28"/>
      <c r="F1675" s="28" t="s">
        <v>2702</v>
      </c>
      <c r="G1675" s="36"/>
      <c r="H1675" s="342"/>
      <c r="I1675" s="36"/>
      <c r="J1675" s="36"/>
      <c r="K1675" s="412"/>
      <c r="L1675" s="2"/>
      <c r="M1675" s="1">
        <v>4</v>
      </c>
      <c r="N1675" s="15">
        <f>A1674</f>
        <v>44998</v>
      </c>
      <c r="O1675" s="15" t="str">
        <f>IF(A1676="","",A1676)</f>
        <v>Deluxe</v>
      </c>
      <c r="P1675" s="37" t="str">
        <f>A1673</f>
        <v>Mon</v>
      </c>
      <c r="U1675" s="38"/>
    </row>
    <row r="1676" spans="1:21" ht="14.25" customHeight="1">
      <c r="A1676" s="334" t="s">
        <v>847</v>
      </c>
      <c r="B1676" s="268"/>
      <c r="C1676" s="43"/>
      <c r="D1676" s="40"/>
      <c r="E1676" s="39"/>
      <c r="F1676" s="41"/>
      <c r="G1676" s="342"/>
      <c r="H1676" s="342"/>
      <c r="I1676" s="36"/>
      <c r="J1676" s="36"/>
      <c r="K1676" s="412"/>
      <c r="L1676" s="2"/>
      <c r="M1676" s="1">
        <v>5</v>
      </c>
      <c r="N1676" s="15">
        <f>A1674</f>
        <v>44998</v>
      </c>
      <c r="O1676" s="15" t="str">
        <f>IF(A1676="","",A1676)</f>
        <v>Deluxe</v>
      </c>
      <c r="P1676" s="37" t="str">
        <f>A1673</f>
        <v>Mon</v>
      </c>
      <c r="U1676" s="38"/>
    </row>
    <row r="1677" spans="1:21" ht="14.25" customHeight="1">
      <c r="A1677" s="335" t="s">
        <v>1707</v>
      </c>
      <c r="B1677" s="268"/>
      <c r="C1677" s="42"/>
      <c r="D1677" s="29"/>
      <c r="E1677" s="28"/>
      <c r="F1677" s="41" t="s">
        <v>2706</v>
      </c>
      <c r="G1677" s="36"/>
      <c r="H1677" s="36"/>
      <c r="I1677" s="36"/>
      <c r="J1677" s="36"/>
      <c r="K1677" s="412"/>
      <c r="L1677" s="2"/>
      <c r="M1677" s="1">
        <v>6</v>
      </c>
      <c r="N1677" s="15">
        <f>A1674</f>
        <v>44998</v>
      </c>
      <c r="O1677" s="15" t="str">
        <f>IF(A1676="","",A1676)</f>
        <v>Deluxe</v>
      </c>
      <c r="P1677" s="37" t="str">
        <f>A1673</f>
        <v>Mon</v>
      </c>
      <c r="U1677" s="38"/>
    </row>
    <row r="1678" spans="1:21" ht="14.25" customHeight="1">
      <c r="A1678" s="335" t="s">
        <v>2707</v>
      </c>
      <c r="B1678" s="268"/>
      <c r="C1678" s="42"/>
      <c r="D1678" s="29"/>
      <c r="E1678" s="28"/>
      <c r="F1678" s="39"/>
      <c r="G1678" s="36"/>
      <c r="H1678" s="36"/>
      <c r="I1678" s="36"/>
      <c r="J1678" s="36"/>
      <c r="K1678" s="412"/>
      <c r="L1678" s="2"/>
      <c r="M1678" s="1">
        <v>7</v>
      </c>
      <c r="N1678" s="15">
        <f>A1674</f>
        <v>44998</v>
      </c>
      <c r="O1678" s="15" t="str">
        <f>IF(A1676="","",A1676)</f>
        <v>Deluxe</v>
      </c>
      <c r="P1678" s="37" t="str">
        <f>A1673</f>
        <v>Mon</v>
      </c>
      <c r="U1678" s="38"/>
    </row>
    <row r="1679" spans="1:21" ht="14.25" customHeight="1">
      <c r="A1679" s="337"/>
      <c r="B1679" s="268"/>
      <c r="C1679" s="42"/>
      <c r="D1679" s="29" t="s">
        <v>849</v>
      </c>
      <c r="E1679" s="28"/>
      <c r="F1679" s="39"/>
      <c r="G1679" s="36"/>
      <c r="H1679" s="36"/>
      <c r="I1679" s="36"/>
      <c r="J1679" s="36"/>
      <c r="K1679" s="412"/>
      <c r="L1679" s="2"/>
      <c r="M1679" s="1">
        <v>8</v>
      </c>
      <c r="N1679" s="15">
        <f>A1674</f>
        <v>44998</v>
      </c>
      <c r="O1679" s="15" t="str">
        <f>IF(A1676="","",A1676)</f>
        <v>Deluxe</v>
      </c>
      <c r="P1679" s="37" t="str">
        <f>A1673</f>
        <v>Mon</v>
      </c>
      <c r="U1679" s="38"/>
    </row>
    <row r="1680" spans="1:21" ht="14.25" customHeight="1">
      <c r="A1680" s="337"/>
      <c r="B1680" s="268"/>
      <c r="C1680" s="42"/>
      <c r="D1680" s="29"/>
      <c r="E1680" s="28"/>
      <c r="F1680" s="39"/>
      <c r="G1680" s="36"/>
      <c r="H1680" s="36"/>
      <c r="I1680" s="36"/>
      <c r="J1680" s="36"/>
      <c r="K1680" s="412"/>
      <c r="L1680" s="2"/>
      <c r="M1680" s="1">
        <v>9</v>
      </c>
      <c r="N1680" s="15">
        <f>A1674</f>
        <v>44998</v>
      </c>
      <c r="O1680" s="15" t="str">
        <f>IF(A1676="","",A1676)</f>
        <v>Deluxe</v>
      </c>
      <c r="P1680" s="37" t="str">
        <f>A1673</f>
        <v>Mon</v>
      </c>
      <c r="U1680" s="38"/>
    </row>
    <row r="1681" spans="1:21" ht="14.25" customHeight="1" thickBot="1">
      <c r="A1681" s="336" t="s">
        <v>2704</v>
      </c>
      <c r="B1681" s="277"/>
      <c r="C1681" s="284" t="s">
        <v>2570</v>
      </c>
      <c r="D1681" s="259"/>
      <c r="E1681" s="260"/>
      <c r="F1681" s="46"/>
      <c r="G1681" s="261"/>
      <c r="H1681" s="261"/>
      <c r="I1681" s="261"/>
      <c r="J1681" s="261"/>
      <c r="K1681" s="413"/>
      <c r="L1681" s="3"/>
      <c r="M1681" s="1">
        <v>10</v>
      </c>
      <c r="N1681" s="15">
        <f>A1674</f>
        <v>44998</v>
      </c>
      <c r="O1681" s="15" t="str">
        <f>IF(A1676="","",A1676)</f>
        <v>Deluxe</v>
      </c>
      <c r="P1681" s="37" t="str">
        <f>A1673</f>
        <v>Mon</v>
      </c>
      <c r="U1681" s="38"/>
    </row>
    <row r="1682" spans="1:21" s="239" customFormat="1" ht="14.25" customHeight="1">
      <c r="A1682" s="330"/>
      <c r="B1682" s="234"/>
      <c r="C1682" s="262"/>
      <c r="D1682" s="232"/>
      <c r="E1682" s="41"/>
      <c r="F1682" s="41"/>
      <c r="G1682" s="263"/>
      <c r="H1682" s="263"/>
      <c r="I1682" s="263"/>
      <c r="J1682" s="263"/>
      <c r="K1682" s="411"/>
      <c r="L1682" s="235"/>
      <c r="M1682" s="236"/>
      <c r="N1682" s="237"/>
      <c r="O1682" s="237"/>
      <c r="P1682" s="238"/>
      <c r="U1682" s="240"/>
    </row>
    <row r="1683" spans="1:21" ht="14.25" customHeight="1">
      <c r="A1683" s="331" t="s">
        <v>942</v>
      </c>
      <c r="B1683" s="268">
        <v>6</v>
      </c>
      <c r="C1683" s="42">
        <v>0.36458333333333331</v>
      </c>
      <c r="D1683" s="74" t="s">
        <v>2008</v>
      </c>
      <c r="E1683" s="12" t="s">
        <v>2007</v>
      </c>
      <c r="F1683" s="41"/>
      <c r="G1683" s="36">
        <v>740</v>
      </c>
      <c r="H1683" s="36">
        <v>222</v>
      </c>
      <c r="I1683" s="36">
        <v>518</v>
      </c>
      <c r="J1683" s="36"/>
      <c r="K1683" s="412">
        <v>0</v>
      </c>
      <c r="L1683" s="2"/>
      <c r="M1683" s="1">
        <v>2</v>
      </c>
      <c r="N1683" s="15">
        <f>A1684</f>
        <v>44999</v>
      </c>
      <c r="O1683" s="15" t="str">
        <f>IF(A1686="","",A1686)</f>
        <v>Luján</v>
      </c>
      <c r="P1683" s="37" t="str">
        <f>A1683</f>
        <v>Tue</v>
      </c>
      <c r="U1683" s="38"/>
    </row>
    <row r="1684" spans="1:21" ht="14.25" customHeight="1">
      <c r="A1684" s="332">
        <v>44999</v>
      </c>
      <c r="B1684" s="268"/>
      <c r="C1684" s="42"/>
      <c r="D1684" s="29" t="s">
        <v>846</v>
      </c>
      <c r="E1684" s="41"/>
      <c r="F1684" s="39"/>
      <c r="G1684" s="342"/>
      <c r="H1684" s="36"/>
      <c r="I1684" s="36"/>
      <c r="J1684" s="36"/>
      <c r="K1684" s="412"/>
      <c r="L1684" s="2"/>
      <c r="M1684" s="1">
        <v>3</v>
      </c>
      <c r="N1684" s="15">
        <f>A1684</f>
        <v>44999</v>
      </c>
      <c r="O1684" s="15" t="str">
        <f>IF(A1686="","",A1686)</f>
        <v>Luján</v>
      </c>
      <c r="P1684" s="37" t="str">
        <f>A1683</f>
        <v>Tue</v>
      </c>
      <c r="U1684" s="38"/>
    </row>
    <row r="1685" spans="1:21" ht="14.25" customHeight="1">
      <c r="A1685" s="333">
        <v>249</v>
      </c>
      <c r="B1685" s="268"/>
      <c r="C1685" s="42"/>
      <c r="D1685" s="29" t="s">
        <v>846</v>
      </c>
      <c r="E1685" s="28"/>
      <c r="F1685" s="28"/>
      <c r="G1685" s="36"/>
      <c r="H1685" s="342"/>
      <c r="I1685" s="36"/>
      <c r="J1685" s="36"/>
      <c r="K1685" s="412"/>
      <c r="L1685" s="2"/>
      <c r="M1685" s="1">
        <v>4</v>
      </c>
      <c r="N1685" s="15">
        <f>A1684</f>
        <v>44999</v>
      </c>
      <c r="O1685" s="15" t="str">
        <f>IF(A1686="","",A1686)</f>
        <v>Luján</v>
      </c>
      <c r="P1685" s="37" t="str">
        <f>A1683</f>
        <v>Tue</v>
      </c>
      <c r="U1685" s="38"/>
    </row>
    <row r="1686" spans="1:21" ht="14.25" customHeight="1">
      <c r="A1686" s="334" t="s">
        <v>64</v>
      </c>
      <c r="B1686" s="268"/>
      <c r="C1686" s="43"/>
      <c r="D1686" s="29" t="s">
        <v>846</v>
      </c>
      <c r="E1686" s="39"/>
      <c r="F1686" s="39"/>
      <c r="G1686" s="342"/>
      <c r="H1686" s="342"/>
      <c r="I1686" s="36"/>
      <c r="J1686" s="36"/>
      <c r="K1686" s="412"/>
      <c r="L1686" s="2"/>
      <c r="M1686" s="1">
        <v>5</v>
      </c>
      <c r="N1686" s="15">
        <f>A1684</f>
        <v>44999</v>
      </c>
      <c r="O1686" s="15" t="str">
        <f>IF(A1686="","",A1686)</f>
        <v>Luján</v>
      </c>
      <c r="P1686" s="37" t="str">
        <f>A1683</f>
        <v>Tue</v>
      </c>
      <c r="U1686" s="38"/>
    </row>
    <row r="1687" spans="1:21" ht="14.25" customHeight="1">
      <c r="A1687" s="335" t="s">
        <v>1068</v>
      </c>
      <c r="B1687" s="268"/>
      <c r="C1687" s="42">
        <v>0.3576388888888889</v>
      </c>
      <c r="D1687" s="29" t="s">
        <v>2655</v>
      </c>
      <c r="E1687" s="12" t="s">
        <v>2687</v>
      </c>
      <c r="F1687" s="39" t="s">
        <v>2718</v>
      </c>
      <c r="G1687" s="36">
        <v>720</v>
      </c>
      <c r="H1687" s="36"/>
      <c r="I1687" s="496" t="s">
        <v>2714</v>
      </c>
      <c r="J1687" s="36"/>
      <c r="K1687" s="412">
        <v>0</v>
      </c>
      <c r="L1687" s="2"/>
      <c r="M1687" s="1">
        <v>6</v>
      </c>
      <c r="N1687" s="15">
        <f>A1684</f>
        <v>44999</v>
      </c>
      <c r="O1687" s="15" t="str">
        <f>IF(A1686="","",A1686)</f>
        <v>Luján</v>
      </c>
      <c r="P1687" s="37" t="str">
        <f>A1683</f>
        <v>Tue</v>
      </c>
      <c r="U1687" s="38"/>
    </row>
    <row r="1688" spans="1:21" ht="14.25" customHeight="1">
      <c r="A1688" s="335" t="s">
        <v>1902</v>
      </c>
      <c r="B1688" s="268"/>
      <c r="C1688" s="42"/>
      <c r="D1688" s="29" t="s">
        <v>2715</v>
      </c>
      <c r="E1688" s="28"/>
      <c r="F1688" s="13" t="s">
        <v>2708</v>
      </c>
      <c r="G1688" s="36"/>
      <c r="H1688" s="36"/>
      <c r="I1688" s="36"/>
      <c r="J1688" s="36"/>
      <c r="K1688" s="412"/>
      <c r="L1688" s="2"/>
      <c r="M1688" s="1">
        <v>7</v>
      </c>
      <c r="N1688" s="15">
        <f>A1684</f>
        <v>44999</v>
      </c>
      <c r="O1688" s="15" t="str">
        <f>IF(A1686="","",A1686)</f>
        <v>Luján</v>
      </c>
      <c r="P1688" s="37" t="str">
        <f>A1683</f>
        <v>Tue</v>
      </c>
      <c r="U1688" s="38"/>
    </row>
    <row r="1689" spans="1:21" ht="14.25" customHeight="1">
      <c r="A1689" s="335" t="s">
        <v>2717</v>
      </c>
      <c r="B1689" s="268"/>
      <c r="C1689" s="42"/>
      <c r="D1689" s="29"/>
      <c r="E1689" s="28"/>
      <c r="F1689" s="39"/>
      <c r="G1689" s="36"/>
      <c r="H1689" s="36"/>
      <c r="I1689" s="36"/>
      <c r="J1689" s="36"/>
      <c r="K1689" s="412"/>
      <c r="L1689" s="2"/>
      <c r="M1689" s="1">
        <v>8</v>
      </c>
      <c r="N1689" s="15">
        <f>A1684</f>
        <v>44999</v>
      </c>
      <c r="O1689" s="15" t="str">
        <f>IF(A1686="","",A1686)</f>
        <v>Luján</v>
      </c>
      <c r="P1689" s="37" t="str">
        <f>A1683</f>
        <v>Tue</v>
      </c>
      <c r="U1689" s="38"/>
    </row>
    <row r="1690" spans="1:21" ht="14.25" customHeight="1">
      <c r="A1690" s="335" t="s">
        <v>1029</v>
      </c>
      <c r="B1690" s="268"/>
      <c r="C1690" s="42"/>
      <c r="D1690" s="29"/>
      <c r="E1690" s="28"/>
      <c r="F1690" s="41"/>
      <c r="G1690" s="36"/>
      <c r="H1690" s="36"/>
      <c r="I1690" s="36"/>
      <c r="J1690" s="36"/>
      <c r="K1690" s="412"/>
      <c r="L1690" s="2"/>
      <c r="M1690" s="1">
        <v>9</v>
      </c>
      <c r="N1690" s="15">
        <f>A1684</f>
        <v>44999</v>
      </c>
      <c r="O1690" s="15" t="str">
        <f>IF(A1686="","",A1686)</f>
        <v>Luján</v>
      </c>
      <c r="P1690" s="37" t="str">
        <f>A1683</f>
        <v>Tue</v>
      </c>
      <c r="U1690" s="38"/>
    </row>
    <row r="1691" spans="1:21" ht="14.25" customHeight="1" thickBot="1">
      <c r="A1691" s="336" t="s">
        <v>1824</v>
      </c>
      <c r="B1691" s="277"/>
      <c r="C1691" s="284" t="s">
        <v>2542</v>
      </c>
      <c r="D1691" s="259"/>
      <c r="E1691" s="260"/>
      <c r="F1691" s="46"/>
      <c r="G1691" s="261"/>
      <c r="H1691" s="261"/>
      <c r="I1691" s="261"/>
      <c r="J1691" s="261"/>
      <c r="K1691" s="413"/>
      <c r="L1691" s="3"/>
      <c r="M1691" s="1">
        <v>10</v>
      </c>
      <c r="N1691" s="15">
        <f>A1684</f>
        <v>44999</v>
      </c>
      <c r="O1691" s="15" t="str">
        <f>IF(A1686="","",A1686)</f>
        <v>Luján</v>
      </c>
      <c r="P1691" s="37" t="str">
        <f>A1683</f>
        <v>Tue</v>
      </c>
      <c r="U1691" s="38"/>
    </row>
    <row r="1692" spans="1:21" s="239" customFormat="1" ht="14.25" customHeight="1">
      <c r="A1692" s="330"/>
      <c r="B1692" s="234"/>
      <c r="C1692" s="262"/>
      <c r="D1692" s="328"/>
      <c r="E1692" s="41"/>
      <c r="F1692" s="41"/>
      <c r="G1692" s="263"/>
      <c r="H1692" s="263"/>
      <c r="I1692" s="263"/>
      <c r="J1692" s="263"/>
      <c r="K1692" s="411"/>
      <c r="L1692" s="235"/>
      <c r="M1692" s="236"/>
      <c r="N1692" s="237"/>
      <c r="O1692" s="237"/>
      <c r="P1692" s="238"/>
      <c r="U1692" s="240"/>
    </row>
    <row r="1693" spans="1:21" ht="14.25" customHeight="1">
      <c r="A1693" s="331" t="s">
        <v>943</v>
      </c>
      <c r="B1693" s="268">
        <v>2</v>
      </c>
      <c r="C1693" s="42">
        <v>0.3611111111111111</v>
      </c>
      <c r="D1693" s="29" t="s">
        <v>2655</v>
      </c>
      <c r="E1693" s="12" t="s">
        <v>2687</v>
      </c>
      <c r="F1693" s="28" t="s">
        <v>2667</v>
      </c>
      <c r="G1693" s="36">
        <v>720</v>
      </c>
      <c r="H1693" s="36"/>
      <c r="I1693" s="496" t="s">
        <v>2714</v>
      </c>
      <c r="J1693" s="36"/>
      <c r="K1693" s="412">
        <v>0</v>
      </c>
      <c r="L1693" s="2"/>
      <c r="M1693" s="1">
        <v>2</v>
      </c>
      <c r="N1693" s="15">
        <f>A1694</f>
        <v>45000</v>
      </c>
      <c r="O1693" s="15" t="str">
        <f>IF(A1696="","",A1696)</f>
        <v>Uco</v>
      </c>
      <c r="P1693" s="37" t="str">
        <f>A1693</f>
        <v>Wed</v>
      </c>
      <c r="U1693" s="38"/>
    </row>
    <row r="1694" spans="1:21" ht="14.25" customHeight="1">
      <c r="A1694" s="332">
        <v>45000</v>
      </c>
      <c r="B1694" s="268"/>
      <c r="C1694" s="42"/>
      <c r="D1694" s="29" t="s">
        <v>2715</v>
      </c>
      <c r="E1694" s="28"/>
      <c r="F1694" s="13" t="s">
        <v>2708</v>
      </c>
      <c r="G1694" s="36"/>
      <c r="H1694" s="36"/>
      <c r="I1694" s="36"/>
      <c r="J1694" s="36"/>
      <c r="K1694" s="412"/>
      <c r="L1694" s="2"/>
      <c r="M1694" s="1">
        <v>3</v>
      </c>
      <c r="N1694" s="15">
        <f>A1694</f>
        <v>45000</v>
      </c>
      <c r="O1694" s="15" t="str">
        <f>IF(A1696="","",A1696)</f>
        <v>Uco</v>
      </c>
      <c r="P1694" s="37" t="str">
        <f>A1693</f>
        <v>Wed</v>
      </c>
      <c r="U1694" s="38"/>
    </row>
    <row r="1695" spans="1:21" ht="14.25" customHeight="1">
      <c r="A1695" s="333">
        <v>250</v>
      </c>
      <c r="B1695" s="268"/>
      <c r="C1695" s="42"/>
      <c r="D1695" s="29"/>
      <c r="E1695" s="28"/>
      <c r="F1695" s="41"/>
      <c r="G1695" s="36"/>
      <c r="H1695" s="342"/>
      <c r="I1695" s="36"/>
      <c r="J1695" s="36"/>
      <c r="K1695" s="412"/>
      <c r="L1695" s="2"/>
      <c r="M1695" s="1">
        <v>4</v>
      </c>
      <c r="N1695" s="15">
        <f>A1694</f>
        <v>45000</v>
      </c>
      <c r="O1695" s="15" t="str">
        <f>IF(A1696="","",A1696)</f>
        <v>Uco</v>
      </c>
      <c r="P1695" s="37" t="str">
        <f>A1693</f>
        <v>Wed</v>
      </c>
      <c r="U1695" s="38"/>
    </row>
    <row r="1696" spans="1:21" ht="14.25" customHeight="1">
      <c r="A1696" s="334" t="s">
        <v>848</v>
      </c>
      <c r="B1696" s="268"/>
      <c r="C1696" s="43"/>
      <c r="D1696" s="40"/>
      <c r="E1696" s="39"/>
      <c r="F1696" s="39"/>
      <c r="G1696" s="342"/>
      <c r="H1696" s="342"/>
      <c r="I1696" s="36"/>
      <c r="J1696" s="36"/>
      <c r="K1696" s="412"/>
      <c r="L1696" s="2"/>
      <c r="M1696" s="1">
        <v>5</v>
      </c>
      <c r="N1696" s="15">
        <f>A1694</f>
        <v>45000</v>
      </c>
      <c r="O1696" s="15" t="str">
        <f>IF(A1696="","",A1696)</f>
        <v>Uco</v>
      </c>
      <c r="P1696" s="37" t="str">
        <f>A1693</f>
        <v>Wed</v>
      </c>
      <c r="U1696" s="38"/>
    </row>
    <row r="1697" spans="1:21" ht="14.25" customHeight="1">
      <c r="A1697" s="340" t="s">
        <v>1426</v>
      </c>
      <c r="B1697" s="268"/>
      <c r="C1697" s="42"/>
      <c r="D1697" s="29"/>
      <c r="E1697" s="28"/>
      <c r="F1697" s="39"/>
      <c r="G1697" s="36"/>
      <c r="H1697" s="36"/>
      <c r="I1697" s="36"/>
      <c r="J1697" s="36"/>
      <c r="K1697" s="412"/>
      <c r="L1697" s="2"/>
      <c r="M1697" s="1">
        <v>6</v>
      </c>
      <c r="N1697" s="15">
        <f>A1694</f>
        <v>45000</v>
      </c>
      <c r="O1697" s="15" t="str">
        <f>IF(A1696="","",A1696)</f>
        <v>Uco</v>
      </c>
      <c r="P1697" s="37" t="str">
        <f>A1693</f>
        <v>Wed</v>
      </c>
      <c r="U1697" s="38"/>
    </row>
    <row r="1698" spans="1:21" ht="14.25" customHeight="1">
      <c r="A1698" s="335" t="s">
        <v>998</v>
      </c>
      <c r="B1698" s="268"/>
      <c r="C1698" s="42"/>
      <c r="D1698" s="29"/>
      <c r="E1698" s="28"/>
      <c r="F1698" s="39"/>
      <c r="G1698" s="36"/>
      <c r="H1698" s="36"/>
      <c r="I1698" s="36"/>
      <c r="J1698" s="36"/>
      <c r="K1698" s="412"/>
      <c r="L1698" s="2"/>
      <c r="M1698" s="1">
        <v>7</v>
      </c>
      <c r="N1698" s="15">
        <f>A1694</f>
        <v>45000</v>
      </c>
      <c r="O1698" s="15" t="str">
        <f>IF(A1696="","",A1696)</f>
        <v>Uco</v>
      </c>
      <c r="P1698" s="37" t="str">
        <f>A1693</f>
        <v>Wed</v>
      </c>
      <c r="U1698" s="38"/>
    </row>
    <row r="1699" spans="1:21" ht="14.25" customHeight="1">
      <c r="A1699" s="335" t="s">
        <v>2728</v>
      </c>
      <c r="B1699" s="268"/>
      <c r="C1699" s="42"/>
      <c r="D1699" s="29"/>
      <c r="E1699" s="28"/>
      <c r="F1699" s="39"/>
      <c r="G1699" s="36"/>
      <c r="H1699" s="36"/>
      <c r="I1699" s="36"/>
      <c r="J1699" s="36"/>
      <c r="K1699" s="412"/>
      <c r="L1699" s="2"/>
      <c r="M1699" s="1">
        <v>8</v>
      </c>
      <c r="N1699" s="15">
        <f>A1694</f>
        <v>45000</v>
      </c>
      <c r="O1699" s="15" t="str">
        <f>IF(A1696="","",A1696)</f>
        <v>Uco</v>
      </c>
      <c r="P1699" s="37" t="str">
        <f>A1693</f>
        <v>Wed</v>
      </c>
      <c r="U1699" s="38"/>
    </row>
    <row r="1700" spans="1:21" ht="14.25" customHeight="1">
      <c r="A1700" s="337"/>
      <c r="B1700" s="268"/>
      <c r="C1700" s="42"/>
      <c r="D1700" s="29"/>
      <c r="E1700" s="28"/>
      <c r="F1700" s="39"/>
      <c r="G1700" s="36"/>
      <c r="H1700" s="36"/>
      <c r="I1700" s="36"/>
      <c r="J1700" s="36"/>
      <c r="K1700" s="412"/>
      <c r="L1700" s="2"/>
      <c r="M1700" s="1">
        <v>9</v>
      </c>
      <c r="N1700" s="15">
        <f>A1694</f>
        <v>45000</v>
      </c>
      <c r="O1700" s="15" t="str">
        <f>IF(A1696="","",A1696)</f>
        <v>Uco</v>
      </c>
      <c r="P1700" s="37" t="str">
        <f>A1693</f>
        <v>Wed</v>
      </c>
      <c r="U1700" s="38"/>
    </row>
    <row r="1701" spans="1:21" ht="14.25" customHeight="1" thickBot="1">
      <c r="A1701" s="336" t="s">
        <v>2727</v>
      </c>
      <c r="B1701" s="277"/>
      <c r="C1701" s="284" t="s">
        <v>2698</v>
      </c>
      <c r="D1701" s="259"/>
      <c r="E1701" s="260"/>
      <c r="F1701" s="46"/>
      <c r="G1701" s="261"/>
      <c r="H1701" s="261"/>
      <c r="I1701" s="261"/>
      <c r="J1701" s="261"/>
      <c r="K1701" s="413"/>
      <c r="L1701" s="3"/>
      <c r="M1701" s="1">
        <v>10</v>
      </c>
      <c r="N1701" s="15">
        <f>A1694</f>
        <v>45000</v>
      </c>
      <c r="O1701" s="15" t="str">
        <f>IF(A1696="","",A1696)</f>
        <v>Uco</v>
      </c>
      <c r="P1701" s="37" t="str">
        <f>A1693</f>
        <v>Wed</v>
      </c>
      <c r="U1701" s="38"/>
    </row>
    <row r="1702" spans="1:21" s="239" customFormat="1" ht="14.25" customHeight="1">
      <c r="A1702" s="330"/>
      <c r="B1702" s="234"/>
      <c r="C1702" s="262"/>
      <c r="D1702" s="328"/>
      <c r="E1702" s="41"/>
      <c r="F1702" s="41"/>
      <c r="G1702" s="263"/>
      <c r="H1702" s="263"/>
      <c r="I1702" s="263"/>
      <c r="J1702" s="263"/>
      <c r="K1702" s="411"/>
      <c r="L1702" s="235"/>
      <c r="M1702" s="236"/>
      <c r="N1702" s="237"/>
      <c r="O1702" s="237"/>
      <c r="P1702" s="238"/>
      <c r="U1702" s="240"/>
    </row>
    <row r="1703" spans="1:21" ht="14.25" customHeight="1">
      <c r="A1703" s="331" t="s">
        <v>945</v>
      </c>
      <c r="B1703" s="268">
        <v>2</v>
      </c>
      <c r="C1703" s="42">
        <v>0.38541666666666669</v>
      </c>
      <c r="D1703" s="12" t="s">
        <v>2721</v>
      </c>
      <c r="E1703" s="28" t="s">
        <v>113</v>
      </c>
      <c r="F1703" s="329" t="s">
        <v>2742</v>
      </c>
      <c r="G1703" s="36">
        <v>590</v>
      </c>
      <c r="H1703" s="36" t="s">
        <v>2364</v>
      </c>
      <c r="I1703" s="36"/>
      <c r="J1703" s="36"/>
      <c r="K1703" s="412">
        <v>0</v>
      </c>
      <c r="L1703" s="2"/>
      <c r="M1703" s="1">
        <v>2</v>
      </c>
      <c r="N1703" s="15">
        <f>A1704</f>
        <v>45002</v>
      </c>
      <c r="O1703" s="15" t="str">
        <f>IF(A1706="","",A1706)</f>
        <v>Deluxe</v>
      </c>
      <c r="P1703" s="37" t="str">
        <f>A1703</f>
        <v>Fri</v>
      </c>
      <c r="U1703" s="38"/>
    </row>
    <row r="1704" spans="1:21" ht="14.25" customHeight="1">
      <c r="A1704" s="332">
        <v>45002</v>
      </c>
      <c r="B1704" s="268"/>
      <c r="C1704" s="42"/>
      <c r="D1704" s="29" t="s">
        <v>2953</v>
      </c>
      <c r="E1704" s="39"/>
      <c r="F1704" s="41"/>
      <c r="G1704" s="342"/>
      <c r="H1704" s="342"/>
      <c r="I1704" s="36"/>
      <c r="J1704" s="36"/>
      <c r="K1704" s="412"/>
      <c r="L1704" s="2"/>
      <c r="M1704" s="1">
        <v>3</v>
      </c>
      <c r="N1704" s="15">
        <f>A1704</f>
        <v>45002</v>
      </c>
      <c r="O1704" s="15" t="str">
        <f>IF(A1706="","",A1706)</f>
        <v>Deluxe</v>
      </c>
      <c r="P1704" s="37" t="str">
        <f>A1703</f>
        <v>Fri</v>
      </c>
      <c r="U1704" s="38"/>
    </row>
    <row r="1705" spans="1:21" ht="14.25" customHeight="1">
      <c r="A1705" s="333">
        <v>251</v>
      </c>
      <c r="B1705" s="268"/>
      <c r="C1705" s="42"/>
      <c r="D1705" s="29"/>
      <c r="E1705" s="28"/>
      <c r="F1705" s="329" t="s">
        <v>2744</v>
      </c>
      <c r="G1705" s="36"/>
      <c r="H1705" s="342"/>
      <c r="I1705" s="36"/>
      <c r="J1705" s="36"/>
      <c r="K1705" s="412"/>
      <c r="L1705" s="2"/>
      <c r="M1705" s="1">
        <v>4</v>
      </c>
      <c r="N1705" s="15">
        <f>A1704</f>
        <v>45002</v>
      </c>
      <c r="O1705" s="15" t="str">
        <f>IF(A1706="","",A1706)</f>
        <v>Deluxe</v>
      </c>
      <c r="P1705" s="37" t="str">
        <f>A1703</f>
        <v>Fri</v>
      </c>
      <c r="U1705" s="38"/>
    </row>
    <row r="1706" spans="1:21" ht="14.25" customHeight="1">
      <c r="A1706" s="334" t="s">
        <v>847</v>
      </c>
      <c r="B1706" s="268"/>
      <c r="C1706" s="43"/>
      <c r="D1706" s="40"/>
      <c r="E1706" s="39"/>
      <c r="F1706" s="329" t="s">
        <v>2745</v>
      </c>
      <c r="G1706" s="342"/>
      <c r="H1706" s="342"/>
      <c r="I1706" s="36"/>
      <c r="J1706" s="36"/>
      <c r="K1706" s="412"/>
      <c r="L1706" s="2"/>
      <c r="M1706" s="1">
        <v>5</v>
      </c>
      <c r="N1706" s="15">
        <f>A1704</f>
        <v>45002</v>
      </c>
      <c r="O1706" s="15" t="str">
        <f>IF(A1706="","",A1706)</f>
        <v>Deluxe</v>
      </c>
      <c r="P1706" s="37" t="str">
        <f>A1703</f>
        <v>Fri</v>
      </c>
      <c r="U1706" s="38"/>
    </row>
    <row r="1707" spans="1:21" ht="14.25" customHeight="1">
      <c r="A1707" s="335" t="s">
        <v>2283</v>
      </c>
      <c r="B1707" s="268"/>
      <c r="C1707" s="42"/>
      <c r="D1707" s="29"/>
      <c r="E1707" s="28"/>
      <c r="F1707" s="39"/>
      <c r="G1707" s="36"/>
      <c r="H1707" s="36"/>
      <c r="I1707" s="36"/>
      <c r="J1707" s="36"/>
      <c r="K1707" s="412"/>
      <c r="L1707" s="2"/>
      <c r="M1707" s="1">
        <v>6</v>
      </c>
      <c r="N1707" s="15">
        <f>A1704</f>
        <v>45002</v>
      </c>
      <c r="O1707" s="15" t="str">
        <f>IF(A1706="","",A1706)</f>
        <v>Deluxe</v>
      </c>
      <c r="P1707" s="37" t="str">
        <f>A1703</f>
        <v>Fri</v>
      </c>
      <c r="U1707" s="38"/>
    </row>
    <row r="1708" spans="1:21" ht="14.25" customHeight="1">
      <c r="A1708" s="335" t="s">
        <v>2747</v>
      </c>
      <c r="B1708" s="268"/>
      <c r="C1708" s="42"/>
      <c r="D1708" s="29"/>
      <c r="E1708" s="28"/>
      <c r="F1708" s="39"/>
      <c r="G1708" s="36"/>
      <c r="H1708" s="36"/>
      <c r="I1708" s="36"/>
      <c r="J1708" s="36"/>
      <c r="K1708" s="412"/>
      <c r="L1708" s="2"/>
      <c r="M1708" s="1">
        <v>7</v>
      </c>
      <c r="N1708" s="15">
        <f>A1704</f>
        <v>45002</v>
      </c>
      <c r="O1708" s="15" t="str">
        <f>IF(A1706="","",A1706)</f>
        <v>Deluxe</v>
      </c>
      <c r="P1708" s="37" t="str">
        <f>A1703</f>
        <v>Fri</v>
      </c>
      <c r="U1708" s="38"/>
    </row>
    <row r="1709" spans="1:21" ht="14.25" customHeight="1">
      <c r="A1709" s="335" t="s">
        <v>2746</v>
      </c>
      <c r="B1709" s="268"/>
      <c r="C1709" s="42"/>
      <c r="D1709" s="29" t="s">
        <v>2722</v>
      </c>
      <c r="E1709" s="28"/>
      <c r="F1709" s="39"/>
      <c r="G1709" s="36"/>
      <c r="H1709" s="36"/>
      <c r="I1709" s="36"/>
      <c r="J1709" s="36"/>
      <c r="K1709" s="412"/>
      <c r="L1709" s="2"/>
      <c r="M1709" s="1">
        <v>8</v>
      </c>
      <c r="N1709" s="15">
        <f>A1704</f>
        <v>45002</v>
      </c>
      <c r="O1709" s="15" t="str">
        <f>IF(A1706="","",A1706)</f>
        <v>Deluxe</v>
      </c>
      <c r="P1709" s="37" t="str">
        <f>A1703</f>
        <v>Fri</v>
      </c>
      <c r="U1709" s="38"/>
    </row>
    <row r="1710" spans="1:21" ht="14.25" customHeight="1">
      <c r="A1710" s="337"/>
      <c r="B1710" s="268"/>
      <c r="C1710" s="42"/>
      <c r="D1710" s="29"/>
      <c r="E1710" s="28"/>
      <c r="F1710" s="39"/>
      <c r="G1710" s="36"/>
      <c r="H1710" s="36"/>
      <c r="I1710" s="36"/>
      <c r="J1710" s="36"/>
      <c r="K1710" s="412"/>
      <c r="L1710" s="2"/>
      <c r="M1710" s="1">
        <v>9</v>
      </c>
      <c r="N1710" s="15">
        <f>A1704</f>
        <v>45002</v>
      </c>
      <c r="O1710" s="15" t="str">
        <f>IF(A1706="","",A1706)</f>
        <v>Deluxe</v>
      </c>
      <c r="P1710" s="37" t="str">
        <f>A1703</f>
        <v>Fri</v>
      </c>
      <c r="U1710" s="38"/>
    </row>
    <row r="1711" spans="1:21" ht="14.25" customHeight="1" thickBot="1">
      <c r="A1711" s="336" t="s">
        <v>2424</v>
      </c>
      <c r="B1711" s="277"/>
      <c r="C1711" s="284" t="s">
        <v>2738</v>
      </c>
      <c r="D1711" s="259"/>
      <c r="E1711" s="260"/>
      <c r="F1711" s="46"/>
      <c r="G1711" s="261"/>
      <c r="H1711" s="261"/>
      <c r="I1711" s="261"/>
      <c r="J1711" s="261"/>
      <c r="K1711" s="413"/>
      <c r="L1711" s="3"/>
      <c r="M1711" s="1">
        <v>10</v>
      </c>
      <c r="N1711" s="15">
        <f>A1704</f>
        <v>45002</v>
      </c>
      <c r="O1711" s="15" t="str">
        <f>IF(A1706="","",A1706)</f>
        <v>Deluxe</v>
      </c>
      <c r="P1711" s="37" t="str">
        <f>A1703</f>
        <v>Fri</v>
      </c>
      <c r="U1711" s="38"/>
    </row>
    <row r="1712" spans="1:21" s="239" customFormat="1" ht="14.25" customHeight="1">
      <c r="A1712" s="330"/>
      <c r="B1712" s="234"/>
      <c r="C1712" s="262"/>
      <c r="D1712" s="328"/>
      <c r="E1712" s="41"/>
      <c r="F1712" s="41"/>
      <c r="G1712" s="263"/>
      <c r="H1712" s="263"/>
      <c r="I1712" s="263"/>
      <c r="J1712" s="263"/>
      <c r="K1712" s="411"/>
      <c r="L1712" s="235"/>
      <c r="M1712" s="236"/>
      <c r="N1712" s="237"/>
      <c r="O1712" s="237"/>
      <c r="P1712" s="238"/>
      <c r="U1712" s="240"/>
    </row>
    <row r="1713" spans="1:21" ht="14.25" customHeight="1">
      <c r="A1713" s="331" t="s">
        <v>945</v>
      </c>
      <c r="B1713" s="268">
        <v>2</v>
      </c>
      <c r="C1713" s="42">
        <v>0.375</v>
      </c>
      <c r="D1713" s="12" t="s">
        <v>2734</v>
      </c>
      <c r="E1713" s="28" t="s">
        <v>1627</v>
      </c>
      <c r="F1713" s="329" t="s">
        <v>1194</v>
      </c>
      <c r="G1713" s="36">
        <v>370</v>
      </c>
      <c r="H1713" s="36"/>
      <c r="I1713" s="36">
        <v>370</v>
      </c>
      <c r="J1713" s="36"/>
      <c r="K1713" s="412">
        <v>0</v>
      </c>
      <c r="L1713" s="2"/>
      <c r="M1713" s="1">
        <v>2</v>
      </c>
      <c r="N1713" s="15">
        <f>A1714</f>
        <v>45002</v>
      </c>
      <c r="O1713" s="15" t="str">
        <f>IF(A1716="","",A1716)</f>
        <v>Luján</v>
      </c>
      <c r="P1713" s="37" t="str">
        <f>A1713</f>
        <v>Fri</v>
      </c>
      <c r="U1713" s="38"/>
    </row>
    <row r="1714" spans="1:21" ht="14.25" customHeight="1">
      <c r="A1714" s="332">
        <v>45002</v>
      </c>
      <c r="B1714" s="268"/>
      <c r="C1714" s="42"/>
      <c r="D1714" s="29" t="s">
        <v>2735</v>
      </c>
      <c r="E1714" s="28"/>
      <c r="F1714" s="41"/>
      <c r="G1714" s="342"/>
      <c r="H1714" s="342"/>
      <c r="I1714" s="342"/>
      <c r="J1714" s="36"/>
      <c r="K1714" s="412"/>
      <c r="L1714" s="2"/>
      <c r="M1714" s="1">
        <v>3</v>
      </c>
      <c r="N1714" s="15">
        <f>A1714</f>
        <v>45002</v>
      </c>
      <c r="O1714" s="15" t="str">
        <f>IF(A1716="","",A1716)</f>
        <v>Luján</v>
      </c>
      <c r="P1714" s="37" t="str">
        <f>A1713</f>
        <v>Fri</v>
      </c>
      <c r="U1714" s="38"/>
    </row>
    <row r="1715" spans="1:21" ht="14.25" customHeight="1">
      <c r="A1715" s="333">
        <v>252</v>
      </c>
      <c r="B1715" s="268"/>
      <c r="C1715" s="42"/>
      <c r="D1715" s="29"/>
      <c r="E1715" s="28"/>
      <c r="F1715" s="28"/>
      <c r="G1715" s="36"/>
      <c r="H1715" s="342"/>
      <c r="I1715" s="36"/>
      <c r="J1715" s="36"/>
      <c r="K1715" s="412"/>
      <c r="L1715" s="2"/>
      <c r="M1715" s="1">
        <v>4</v>
      </c>
      <c r="N1715" s="15">
        <f>A1714</f>
        <v>45002</v>
      </c>
      <c r="O1715" s="15" t="str">
        <f>IF(A1716="","",A1716)</f>
        <v>Luján</v>
      </c>
      <c r="P1715" s="37" t="str">
        <f>A1713</f>
        <v>Fri</v>
      </c>
      <c r="U1715" s="38"/>
    </row>
    <row r="1716" spans="1:21" ht="14.25" customHeight="1">
      <c r="A1716" s="334" t="s">
        <v>64</v>
      </c>
      <c r="B1716" s="268"/>
      <c r="C1716" s="43"/>
      <c r="D1716" s="40"/>
      <c r="E1716" s="39"/>
      <c r="F1716" s="39"/>
      <c r="G1716" s="342"/>
      <c r="H1716" s="342"/>
      <c r="I1716" s="36"/>
      <c r="J1716" s="36"/>
      <c r="K1716" s="412"/>
      <c r="L1716" s="2"/>
      <c r="M1716" s="1">
        <v>5</v>
      </c>
      <c r="N1716" s="15">
        <f>A1714</f>
        <v>45002</v>
      </c>
      <c r="O1716" s="15" t="str">
        <f>IF(A1716="","",A1716)</f>
        <v>Luján</v>
      </c>
      <c r="P1716" s="37" t="str">
        <f>A1713</f>
        <v>Fri</v>
      </c>
      <c r="U1716" s="38"/>
    </row>
    <row r="1717" spans="1:21" ht="14.25" customHeight="1">
      <c r="A1717" s="335" t="s">
        <v>2743</v>
      </c>
      <c r="B1717" s="268"/>
      <c r="C1717" s="42"/>
      <c r="D1717" s="29"/>
      <c r="E1717" s="28"/>
      <c r="F1717" s="39"/>
      <c r="G1717" s="36"/>
      <c r="H1717" s="36"/>
      <c r="I1717" s="36"/>
      <c r="J1717" s="36"/>
      <c r="K1717" s="412"/>
      <c r="L1717" s="2"/>
      <c r="M1717" s="1">
        <v>6</v>
      </c>
      <c r="N1717" s="15">
        <f>A1714</f>
        <v>45002</v>
      </c>
      <c r="O1717" s="15" t="str">
        <f>IF(A1716="","",A1716)</f>
        <v>Luján</v>
      </c>
      <c r="P1717" s="37" t="str">
        <f>A1713</f>
        <v>Fri</v>
      </c>
      <c r="U1717" s="38"/>
    </row>
    <row r="1718" spans="1:21" ht="14.25" customHeight="1">
      <c r="A1718" s="335" t="s">
        <v>2740</v>
      </c>
      <c r="B1718" s="268"/>
      <c r="C1718" s="42"/>
      <c r="D1718" s="29"/>
      <c r="E1718" s="28"/>
      <c r="F1718" s="39"/>
      <c r="G1718" s="36"/>
      <c r="H1718" s="36"/>
      <c r="I1718" s="36"/>
      <c r="J1718" s="36"/>
      <c r="K1718" s="412"/>
      <c r="L1718" s="2"/>
      <c r="M1718" s="1">
        <v>7</v>
      </c>
      <c r="N1718" s="15">
        <f>A1714</f>
        <v>45002</v>
      </c>
      <c r="O1718" s="15" t="str">
        <f>IF(A1716="","",A1716)</f>
        <v>Luján</v>
      </c>
      <c r="P1718" s="37" t="str">
        <f>A1713</f>
        <v>Fri</v>
      </c>
      <c r="U1718" s="38"/>
    </row>
    <row r="1719" spans="1:21" ht="14.25" customHeight="1">
      <c r="A1719" s="335" t="s">
        <v>1036</v>
      </c>
      <c r="B1719" s="268"/>
      <c r="C1719" s="42"/>
      <c r="D1719" s="29"/>
      <c r="E1719" s="28"/>
      <c r="F1719" s="39"/>
      <c r="G1719" s="36"/>
      <c r="H1719" s="36"/>
      <c r="I1719" s="36"/>
      <c r="J1719" s="36"/>
      <c r="K1719" s="412"/>
      <c r="L1719" s="2"/>
      <c r="M1719" s="1">
        <v>8</v>
      </c>
      <c r="N1719" s="15">
        <f>A1714</f>
        <v>45002</v>
      </c>
      <c r="O1719" s="15" t="str">
        <f>IF(A1716="","",A1716)</f>
        <v>Luján</v>
      </c>
      <c r="P1719" s="37" t="str">
        <f>A1713</f>
        <v>Fri</v>
      </c>
      <c r="U1719" s="38"/>
    </row>
    <row r="1720" spans="1:21" ht="14.25" customHeight="1">
      <c r="A1720" s="335" t="s">
        <v>2737</v>
      </c>
      <c r="B1720" s="268"/>
      <c r="C1720" s="42"/>
      <c r="D1720" s="29"/>
      <c r="E1720" s="28"/>
      <c r="F1720" s="39"/>
      <c r="G1720" s="36"/>
      <c r="H1720" s="36"/>
      <c r="I1720" s="36"/>
      <c r="J1720" s="36"/>
      <c r="K1720" s="412"/>
      <c r="L1720" s="2"/>
      <c r="M1720" s="1">
        <v>9</v>
      </c>
      <c r="N1720" s="15">
        <f>A1714</f>
        <v>45002</v>
      </c>
      <c r="O1720" s="15" t="str">
        <f>IF(A1716="","",A1716)</f>
        <v>Luján</v>
      </c>
      <c r="P1720" s="37" t="str">
        <f>A1713</f>
        <v>Fri</v>
      </c>
      <c r="U1720" s="38"/>
    </row>
    <row r="1721" spans="1:21" ht="14.25" customHeight="1" thickBot="1">
      <c r="A1721" s="336" t="s">
        <v>2741</v>
      </c>
      <c r="B1721" s="277"/>
      <c r="C1721" s="284" t="s">
        <v>2738</v>
      </c>
      <c r="D1721" s="259"/>
      <c r="E1721" s="260"/>
      <c r="F1721" s="46"/>
      <c r="G1721" s="261"/>
      <c r="H1721" s="261"/>
      <c r="I1721" s="261"/>
      <c r="J1721" s="261"/>
      <c r="K1721" s="413"/>
      <c r="L1721" s="3"/>
      <c r="M1721" s="1">
        <v>10</v>
      </c>
      <c r="N1721" s="15">
        <f>A1714</f>
        <v>45002</v>
      </c>
      <c r="O1721" s="15" t="str">
        <f>IF(A1716="","",A1716)</f>
        <v>Luján</v>
      </c>
      <c r="P1721" s="37" t="str">
        <f>A1713</f>
        <v>Fri</v>
      </c>
      <c r="U1721" s="38"/>
    </row>
    <row r="1722" spans="1:21" s="239" customFormat="1" ht="14.25" customHeight="1">
      <c r="A1722" s="330"/>
      <c r="B1722" s="234"/>
      <c r="C1722" s="262"/>
      <c r="D1722" s="232"/>
      <c r="E1722" s="41"/>
      <c r="F1722" s="41"/>
      <c r="G1722" s="263"/>
      <c r="H1722" s="263"/>
      <c r="I1722" s="263"/>
      <c r="J1722" s="263"/>
      <c r="K1722" s="411"/>
      <c r="L1722" s="235"/>
      <c r="M1722" s="236"/>
      <c r="N1722" s="237"/>
      <c r="O1722" s="237"/>
      <c r="P1722" s="238"/>
      <c r="U1722" s="240"/>
    </row>
    <row r="1723" spans="1:21" ht="14.25" customHeight="1">
      <c r="A1723" s="331" t="s">
        <v>947</v>
      </c>
      <c r="B1723" s="268">
        <v>4</v>
      </c>
      <c r="C1723" s="42">
        <v>0.35416666666666669</v>
      </c>
      <c r="D1723" s="273" t="s">
        <v>2308</v>
      </c>
      <c r="E1723" s="28" t="s">
        <v>2603</v>
      </c>
      <c r="F1723" s="329" t="s">
        <v>2349</v>
      </c>
      <c r="G1723" s="276">
        <v>585</v>
      </c>
      <c r="H1723" s="276" t="s">
        <v>2726</v>
      </c>
      <c r="I1723" s="36"/>
      <c r="J1723" s="36"/>
      <c r="K1723" s="412">
        <v>0</v>
      </c>
      <c r="L1723" s="2"/>
      <c r="M1723" s="1">
        <v>2</v>
      </c>
      <c r="N1723" s="15">
        <f>A1724</f>
        <v>45004</v>
      </c>
      <c r="O1723" s="15" t="str">
        <f>IF(A1726="","",A1726)</f>
        <v>Uco</v>
      </c>
      <c r="P1723" s="37" t="str">
        <f>A1723</f>
        <v>Sun</v>
      </c>
      <c r="U1723" s="38"/>
    </row>
    <row r="1724" spans="1:21" ht="14.25" customHeight="1">
      <c r="A1724" s="332">
        <v>45004</v>
      </c>
      <c r="B1724" s="268"/>
      <c r="C1724" s="42"/>
      <c r="D1724" s="275" t="s">
        <v>2751</v>
      </c>
      <c r="E1724" s="39"/>
      <c r="F1724" s="370" t="s">
        <v>1560</v>
      </c>
      <c r="G1724" s="342"/>
      <c r="H1724" s="342"/>
      <c r="I1724" s="36"/>
      <c r="J1724" s="36"/>
      <c r="K1724" s="412"/>
      <c r="L1724" s="2"/>
      <c r="M1724" s="1">
        <v>3</v>
      </c>
      <c r="N1724" s="15">
        <f>A1724</f>
        <v>45004</v>
      </c>
      <c r="O1724" s="15" t="str">
        <f>IF(A1726="","",A1726)</f>
        <v>Uco</v>
      </c>
      <c r="P1724" s="37" t="str">
        <f>A1723</f>
        <v>Sun</v>
      </c>
      <c r="U1724" s="38"/>
    </row>
    <row r="1725" spans="1:21" ht="14.25" customHeight="1">
      <c r="A1725" s="333">
        <v>253</v>
      </c>
      <c r="B1725" s="268"/>
      <c r="C1725" s="42"/>
      <c r="D1725" s="275" t="s">
        <v>2752</v>
      </c>
      <c r="E1725" s="39"/>
      <c r="F1725" s="39"/>
      <c r="G1725" s="342"/>
      <c r="H1725" s="342"/>
      <c r="I1725" s="36"/>
      <c r="J1725" s="36"/>
      <c r="K1725" s="412"/>
      <c r="L1725" s="2"/>
      <c r="M1725" s="1">
        <v>4</v>
      </c>
      <c r="N1725" s="15">
        <f>A1724</f>
        <v>45004</v>
      </c>
      <c r="O1725" s="15" t="str">
        <f>IF(A1726="","",A1726)</f>
        <v>Uco</v>
      </c>
      <c r="P1725" s="37" t="str">
        <f>A1723</f>
        <v>Sun</v>
      </c>
      <c r="U1725" s="38"/>
    </row>
    <row r="1726" spans="1:21" ht="14.25" customHeight="1">
      <c r="A1726" s="334" t="s">
        <v>848</v>
      </c>
      <c r="B1726" s="268"/>
      <c r="C1726" s="42">
        <v>0.35069444444444442</v>
      </c>
      <c r="D1726" s="29" t="s">
        <v>2748</v>
      </c>
      <c r="E1726" s="28" t="s">
        <v>2069</v>
      </c>
      <c r="F1726" s="498" t="s">
        <v>2759</v>
      </c>
      <c r="G1726" s="36">
        <v>195</v>
      </c>
      <c r="H1726" s="342"/>
      <c r="I1726" s="36">
        <v>70740.539999999994</v>
      </c>
      <c r="J1726" s="36"/>
      <c r="K1726" s="412">
        <v>0</v>
      </c>
      <c r="L1726" s="2"/>
      <c r="M1726" s="1">
        <v>5</v>
      </c>
      <c r="N1726" s="15">
        <f>A1724</f>
        <v>45004</v>
      </c>
      <c r="O1726" s="15" t="str">
        <f>IF(A1726="","",A1726)</f>
        <v>Uco</v>
      </c>
      <c r="P1726" s="37" t="str">
        <f>A1723</f>
        <v>Sun</v>
      </c>
      <c r="U1726" s="38"/>
    </row>
    <row r="1727" spans="1:21" ht="14.25" customHeight="1">
      <c r="A1727" s="335" t="s">
        <v>2621</v>
      </c>
      <c r="B1727" s="268"/>
      <c r="C1727" s="42"/>
      <c r="D1727" s="29"/>
      <c r="E1727" s="343" t="s">
        <v>2753</v>
      </c>
      <c r="F1727" s="39"/>
      <c r="G1727" s="36"/>
      <c r="H1727" s="36"/>
      <c r="I1727" s="36"/>
      <c r="J1727" s="36"/>
      <c r="K1727" s="412"/>
      <c r="L1727" s="2"/>
      <c r="M1727" s="1">
        <v>6</v>
      </c>
      <c r="N1727" s="15">
        <f>A1724</f>
        <v>45004</v>
      </c>
      <c r="O1727" s="15" t="str">
        <f>IF(A1726="","",A1726)</f>
        <v>Uco</v>
      </c>
      <c r="P1727" s="37" t="str">
        <f>A1723</f>
        <v>Sun</v>
      </c>
      <c r="U1727" s="38"/>
    </row>
    <row r="1728" spans="1:21" ht="14.25" customHeight="1">
      <c r="A1728" s="335" t="s">
        <v>2352</v>
      </c>
      <c r="B1728" s="268"/>
      <c r="C1728" s="42"/>
      <c r="D1728" s="29"/>
      <c r="E1728" s="28"/>
      <c r="F1728" s="39"/>
      <c r="G1728" s="36"/>
      <c r="H1728" s="36"/>
      <c r="I1728" s="36"/>
      <c r="J1728" s="36"/>
      <c r="K1728" s="412"/>
      <c r="L1728" s="2"/>
      <c r="M1728" s="1">
        <v>7</v>
      </c>
      <c r="N1728" s="15">
        <f>A1724</f>
        <v>45004</v>
      </c>
      <c r="O1728" s="15" t="str">
        <f>IF(A1726="","",A1726)</f>
        <v>Uco</v>
      </c>
      <c r="P1728" s="37" t="str">
        <f>A1723</f>
        <v>Sun</v>
      </c>
      <c r="U1728" s="38"/>
    </row>
    <row r="1729" spans="1:21" ht="14.25" customHeight="1">
      <c r="A1729" s="335" t="s">
        <v>2758</v>
      </c>
      <c r="B1729" s="268"/>
      <c r="C1729" s="42"/>
      <c r="D1729" s="29"/>
      <c r="E1729" s="28"/>
      <c r="F1729" s="39"/>
      <c r="G1729" s="36"/>
      <c r="H1729" s="36"/>
      <c r="I1729" s="36"/>
      <c r="J1729" s="36"/>
      <c r="K1729" s="412"/>
      <c r="L1729" s="2"/>
      <c r="M1729" s="1">
        <v>8</v>
      </c>
      <c r="N1729" s="15">
        <f>A1724</f>
        <v>45004</v>
      </c>
      <c r="O1729" s="15" t="str">
        <f>IF(A1726="","",A1726)</f>
        <v>Uco</v>
      </c>
      <c r="P1729" s="37" t="str">
        <f>A1723</f>
        <v>Sun</v>
      </c>
      <c r="U1729" s="38"/>
    </row>
    <row r="1730" spans="1:21" ht="14.25" customHeight="1">
      <c r="A1730" s="337"/>
      <c r="B1730" s="268"/>
      <c r="C1730" s="42"/>
      <c r="D1730" s="29"/>
      <c r="E1730" s="28"/>
      <c r="F1730" s="39"/>
      <c r="G1730" s="36"/>
      <c r="H1730" s="36"/>
      <c r="I1730" s="36"/>
      <c r="J1730" s="36"/>
      <c r="K1730" s="412"/>
      <c r="L1730" s="2"/>
      <c r="M1730" s="1">
        <v>9</v>
      </c>
      <c r="N1730" s="15">
        <f>A1724</f>
        <v>45004</v>
      </c>
      <c r="O1730" s="15" t="str">
        <f>IF(A1726="","",A1726)</f>
        <v>Uco</v>
      </c>
      <c r="P1730" s="37" t="str">
        <f>A1723</f>
        <v>Sun</v>
      </c>
      <c r="U1730" s="38"/>
    </row>
    <row r="1731" spans="1:21" ht="14.25" customHeight="1" thickBot="1">
      <c r="A1731" s="336" t="s">
        <v>2754</v>
      </c>
      <c r="B1731" s="277"/>
      <c r="C1731" s="284" t="s">
        <v>2725</v>
      </c>
      <c r="D1731" s="259"/>
      <c r="E1731" s="260"/>
      <c r="F1731" s="46"/>
      <c r="G1731" s="261"/>
      <c r="H1731" s="261"/>
      <c r="I1731" s="261"/>
      <c r="J1731" s="261"/>
      <c r="K1731" s="413"/>
      <c r="L1731" s="3"/>
      <c r="M1731" s="1">
        <v>10</v>
      </c>
      <c r="N1731" s="15">
        <f>A1724</f>
        <v>45004</v>
      </c>
      <c r="O1731" s="15" t="str">
        <f>IF(A1726="","",A1726)</f>
        <v>Uco</v>
      </c>
      <c r="P1731" s="37" t="str">
        <f>A1723</f>
        <v>Sun</v>
      </c>
      <c r="U1731" s="38"/>
    </row>
    <row r="1732" spans="1:21" s="239" customFormat="1" ht="14.25" customHeight="1">
      <c r="A1732" s="330"/>
      <c r="B1732" s="234"/>
      <c r="C1732" s="262"/>
      <c r="D1732" s="328"/>
      <c r="E1732" s="41"/>
      <c r="F1732" s="329"/>
      <c r="G1732" s="263"/>
      <c r="H1732" s="263"/>
      <c r="I1732" s="263"/>
      <c r="J1732" s="263"/>
      <c r="K1732" s="411"/>
      <c r="L1732" s="235"/>
      <c r="M1732" s="236"/>
      <c r="N1732" s="237"/>
      <c r="O1732" s="237"/>
      <c r="P1732" s="238"/>
      <c r="U1732" s="240"/>
    </row>
    <row r="1733" spans="1:21" ht="14.25" customHeight="1">
      <c r="A1733" s="331" t="s">
        <v>943</v>
      </c>
      <c r="B1733" s="268">
        <v>5</v>
      </c>
      <c r="C1733" s="42">
        <v>0.3576388888888889</v>
      </c>
      <c r="D1733" s="12" t="s">
        <v>2587</v>
      </c>
      <c r="E1733" s="28" t="s">
        <v>2613</v>
      </c>
      <c r="F1733" s="329" t="s">
        <v>2607</v>
      </c>
      <c r="G1733" s="36">
        <v>720</v>
      </c>
      <c r="H1733" s="36"/>
      <c r="I1733" s="36">
        <v>216</v>
      </c>
      <c r="J1733" s="36">
        <v>183900</v>
      </c>
      <c r="K1733" s="412">
        <v>0</v>
      </c>
      <c r="L1733" s="2"/>
      <c r="M1733" s="1">
        <v>2</v>
      </c>
      <c r="N1733" s="15">
        <f>A1734</f>
        <v>45007</v>
      </c>
      <c r="O1733" s="15" t="str">
        <f>IF(A1736="","",A1736)</f>
        <v>Uco</v>
      </c>
      <c r="P1733" s="37" t="str">
        <f>A1733</f>
        <v>Wed</v>
      </c>
      <c r="U1733" s="38"/>
    </row>
    <row r="1734" spans="1:21" ht="14.25" customHeight="1">
      <c r="A1734" s="332">
        <v>45007</v>
      </c>
      <c r="B1734" s="268"/>
      <c r="C1734" s="42"/>
      <c r="D1734" s="29" t="s">
        <v>2765</v>
      </c>
      <c r="E1734" s="343" t="s">
        <v>2763</v>
      </c>
      <c r="F1734" s="329" t="s">
        <v>2770</v>
      </c>
      <c r="G1734" s="36"/>
      <c r="H1734" s="36"/>
      <c r="I1734" s="36"/>
      <c r="J1734" s="36"/>
      <c r="K1734" s="412"/>
      <c r="L1734" s="2"/>
      <c r="M1734" s="1">
        <v>3</v>
      </c>
      <c r="N1734" s="15">
        <f>A1734</f>
        <v>45007</v>
      </c>
      <c r="O1734" s="15" t="str">
        <f>IF(A1736="","",A1736)</f>
        <v>Uco</v>
      </c>
      <c r="P1734" s="37" t="str">
        <f>A1733</f>
        <v>Wed</v>
      </c>
      <c r="U1734" s="38"/>
    </row>
    <row r="1735" spans="1:21" ht="14.25" customHeight="1">
      <c r="A1735" s="333">
        <v>254</v>
      </c>
      <c r="B1735" s="268"/>
      <c r="C1735" s="42">
        <v>0.34722222222222227</v>
      </c>
      <c r="D1735" s="29" t="s">
        <v>2732</v>
      </c>
      <c r="E1735" s="28" t="s">
        <v>2736</v>
      </c>
      <c r="F1735" s="498" t="s">
        <v>2710</v>
      </c>
      <c r="G1735" s="36">
        <v>390</v>
      </c>
      <c r="H1735" s="36"/>
      <c r="I1735" s="36">
        <v>138496.01999999999</v>
      </c>
      <c r="J1735" s="36"/>
      <c r="K1735" s="412">
        <v>0</v>
      </c>
      <c r="L1735" s="2"/>
      <c r="M1735" s="1">
        <v>4</v>
      </c>
      <c r="N1735" s="15">
        <f>A1734</f>
        <v>45007</v>
      </c>
      <c r="O1735" s="15" t="str">
        <f>IF(A1736="","",A1736)</f>
        <v>Uco</v>
      </c>
      <c r="P1735" s="37" t="str">
        <f>A1733</f>
        <v>Wed</v>
      </c>
      <c r="U1735" s="38"/>
    </row>
    <row r="1736" spans="1:21" ht="14.25" customHeight="1">
      <c r="A1736" s="334" t="s">
        <v>848</v>
      </c>
      <c r="B1736" s="268"/>
      <c r="C1736" s="43"/>
      <c r="D1736" s="29" t="s">
        <v>2764</v>
      </c>
      <c r="E1736" s="39"/>
      <c r="F1736" s="39"/>
      <c r="G1736" s="342"/>
      <c r="H1736" s="342"/>
      <c r="I1736" s="36"/>
      <c r="J1736" s="36"/>
      <c r="K1736" s="412"/>
      <c r="L1736" s="2"/>
      <c r="M1736" s="1">
        <v>5</v>
      </c>
      <c r="N1736" s="15">
        <f>A1734</f>
        <v>45007</v>
      </c>
      <c r="O1736" s="15" t="str">
        <f>IF(A1736="","",A1736)</f>
        <v>Uco</v>
      </c>
      <c r="P1736" s="37" t="str">
        <f>A1733</f>
        <v>Wed</v>
      </c>
      <c r="U1736" s="38"/>
    </row>
    <row r="1737" spans="1:21" ht="14.25" customHeight="1">
      <c r="A1737" s="335" t="s">
        <v>2286</v>
      </c>
      <c r="B1737" s="268"/>
      <c r="C1737" s="42">
        <v>0.35416666666666669</v>
      </c>
      <c r="D1737" s="29" t="s">
        <v>2768</v>
      </c>
      <c r="E1737" s="28" t="s">
        <v>1371</v>
      </c>
      <c r="F1737" s="329" t="s">
        <v>2772</v>
      </c>
      <c r="G1737" s="36">
        <v>195</v>
      </c>
      <c r="H1737" s="36"/>
      <c r="I1737" s="36">
        <v>195</v>
      </c>
      <c r="J1737" s="36"/>
      <c r="K1737" s="412">
        <v>0</v>
      </c>
      <c r="L1737" s="2"/>
      <c r="M1737" s="1">
        <v>6</v>
      </c>
      <c r="N1737" s="15">
        <f>A1734</f>
        <v>45007</v>
      </c>
      <c r="O1737" s="15" t="str">
        <f>IF(A1736="","",A1736)</f>
        <v>Uco</v>
      </c>
      <c r="P1737" s="37" t="str">
        <f>A1733</f>
        <v>Wed</v>
      </c>
      <c r="U1737" s="38"/>
    </row>
    <row r="1738" spans="1:21" ht="14.25" customHeight="1">
      <c r="A1738" s="335" t="s">
        <v>998</v>
      </c>
      <c r="B1738" s="268"/>
      <c r="C1738" s="42"/>
      <c r="D1738" s="29"/>
      <c r="E1738" s="28"/>
      <c r="F1738" s="360" t="s">
        <v>1340</v>
      </c>
      <c r="G1738" s="36"/>
      <c r="H1738" s="36"/>
      <c r="I1738" s="36"/>
      <c r="J1738" s="36"/>
      <c r="K1738" s="412"/>
      <c r="L1738" s="2"/>
      <c r="M1738" s="1">
        <v>7</v>
      </c>
      <c r="N1738" s="15">
        <f>A1734</f>
        <v>45007</v>
      </c>
      <c r="O1738" s="15" t="str">
        <f>IF(A1736="","",A1736)</f>
        <v>Uco</v>
      </c>
      <c r="P1738" s="37" t="str">
        <f>A1733</f>
        <v>Wed</v>
      </c>
      <c r="U1738" s="38"/>
    </row>
    <row r="1739" spans="1:21" ht="14.25" customHeight="1">
      <c r="A1739" s="335" t="s">
        <v>2774</v>
      </c>
      <c r="B1739" s="268"/>
      <c r="C1739" s="42"/>
      <c r="D1739" s="29"/>
      <c r="E1739" s="28"/>
      <c r="F1739" s="39"/>
      <c r="G1739" s="36"/>
      <c r="H1739" s="36"/>
      <c r="I1739" s="36"/>
      <c r="J1739" s="36"/>
      <c r="K1739" s="412"/>
      <c r="L1739" s="2"/>
      <c r="M1739" s="1">
        <v>8</v>
      </c>
      <c r="N1739" s="15">
        <f>A1734</f>
        <v>45007</v>
      </c>
      <c r="O1739" s="15" t="str">
        <f>IF(A1736="","",A1736)</f>
        <v>Uco</v>
      </c>
      <c r="P1739" s="37" t="str">
        <f>A1733</f>
        <v>Wed</v>
      </c>
      <c r="U1739" s="38"/>
    </row>
    <row r="1740" spans="1:21" ht="14.25" customHeight="1">
      <c r="A1740" s="337"/>
      <c r="B1740" s="268"/>
      <c r="C1740" s="42"/>
      <c r="D1740" s="29"/>
      <c r="E1740" s="28"/>
      <c r="F1740" s="39"/>
      <c r="G1740" s="36"/>
      <c r="H1740" s="36"/>
      <c r="I1740" s="36"/>
      <c r="J1740" s="36"/>
      <c r="K1740" s="412"/>
      <c r="L1740" s="2"/>
      <c r="M1740" s="1">
        <v>9</v>
      </c>
      <c r="N1740" s="15">
        <f>A1734</f>
        <v>45007</v>
      </c>
      <c r="O1740" s="15" t="str">
        <f>IF(A1736="","",A1736)</f>
        <v>Uco</v>
      </c>
      <c r="P1740" s="37" t="str">
        <f>A1733</f>
        <v>Wed</v>
      </c>
      <c r="U1740" s="38"/>
    </row>
    <row r="1741" spans="1:21" ht="14.25" customHeight="1" thickBot="1">
      <c r="A1741" s="336" t="s">
        <v>2773</v>
      </c>
      <c r="B1741" s="277"/>
      <c r="C1741" s="284"/>
      <c r="D1741" s="259"/>
      <c r="E1741" s="260"/>
      <c r="F1741" s="46"/>
      <c r="G1741" s="261"/>
      <c r="H1741" s="261"/>
      <c r="I1741" s="261"/>
      <c r="J1741" s="261"/>
      <c r="K1741" s="413"/>
      <c r="L1741" s="3"/>
      <c r="M1741" s="1">
        <v>10</v>
      </c>
      <c r="N1741" s="15">
        <f>A1734</f>
        <v>45007</v>
      </c>
      <c r="O1741" s="15" t="str">
        <f>IF(A1736="","",A1736)</f>
        <v>Uco</v>
      </c>
      <c r="P1741" s="37" t="str">
        <f>A1733</f>
        <v>Wed</v>
      </c>
      <c r="U1741" s="38"/>
    </row>
    <row r="1742" spans="1:21" s="239" customFormat="1" ht="14.25" customHeight="1">
      <c r="A1742" s="330"/>
      <c r="B1742" s="234"/>
      <c r="C1742" s="262"/>
      <c r="D1742" s="328"/>
      <c r="E1742" s="41"/>
      <c r="F1742" s="41"/>
      <c r="G1742" s="263"/>
      <c r="H1742" s="263"/>
      <c r="I1742" s="263"/>
      <c r="J1742" s="263"/>
      <c r="K1742" s="411"/>
      <c r="L1742" s="235"/>
      <c r="M1742" s="236"/>
      <c r="N1742" s="237"/>
      <c r="O1742" s="237"/>
      <c r="P1742" s="238"/>
      <c r="U1742" s="240"/>
    </row>
    <row r="1743" spans="1:21" ht="14.25" customHeight="1">
      <c r="A1743" s="331" t="s">
        <v>944</v>
      </c>
      <c r="B1743" s="268">
        <v>2</v>
      </c>
      <c r="C1743" s="42">
        <v>0.3576388888888889</v>
      </c>
      <c r="D1743" s="12" t="s">
        <v>2541</v>
      </c>
      <c r="E1743" s="28" t="s">
        <v>2618</v>
      </c>
      <c r="F1743" s="329" t="s">
        <v>1194</v>
      </c>
      <c r="G1743" s="36">
        <v>440</v>
      </c>
      <c r="H1743" s="342"/>
      <c r="I1743" s="36">
        <v>132</v>
      </c>
      <c r="J1743" s="36">
        <v>288</v>
      </c>
      <c r="K1743" s="412">
        <v>0</v>
      </c>
      <c r="L1743" s="2"/>
      <c r="M1743" s="1">
        <v>2</v>
      </c>
      <c r="N1743" s="15">
        <f>A1744</f>
        <v>45008</v>
      </c>
      <c r="O1743" s="15" t="str">
        <f>IF(A1746="","",A1746)</f>
        <v>Bubbly</v>
      </c>
      <c r="P1743" s="37" t="str">
        <f>A1743</f>
        <v>Thu</v>
      </c>
      <c r="U1743" s="38"/>
    </row>
    <row r="1744" spans="1:21" ht="14.25" customHeight="1">
      <c r="A1744" s="332">
        <v>45008</v>
      </c>
      <c r="B1744" s="268"/>
      <c r="C1744" s="42"/>
      <c r="D1744" s="29" t="s">
        <v>2793</v>
      </c>
      <c r="E1744" s="28" t="s">
        <v>2786</v>
      </c>
      <c r="F1744" s="28" t="s">
        <v>2802</v>
      </c>
      <c r="G1744" s="342"/>
      <c r="H1744" s="36"/>
      <c r="I1744" s="36"/>
      <c r="J1744" s="36"/>
      <c r="K1744" s="412"/>
      <c r="L1744" s="2"/>
      <c r="M1744" s="1">
        <v>3</v>
      </c>
      <c r="N1744" s="15">
        <f>A1744</f>
        <v>45008</v>
      </c>
      <c r="O1744" s="15" t="str">
        <f>IF(A1746="","",A1746)</f>
        <v>Bubbly</v>
      </c>
      <c r="P1744" s="37" t="str">
        <f>A1743</f>
        <v>Thu</v>
      </c>
      <c r="U1744" s="38"/>
    </row>
    <row r="1745" spans="1:21" ht="14.25" customHeight="1">
      <c r="A1745" s="333">
        <v>255</v>
      </c>
      <c r="B1745" s="268"/>
      <c r="C1745" s="42"/>
      <c r="D1745" s="40"/>
      <c r="E1745" s="39"/>
      <c r="F1745" s="28" t="s">
        <v>2787</v>
      </c>
      <c r="G1745" s="342"/>
      <c r="H1745" s="342"/>
      <c r="I1745" s="36"/>
      <c r="J1745" s="36"/>
      <c r="K1745" s="412"/>
      <c r="L1745" s="2"/>
      <c r="M1745" s="1">
        <v>4</v>
      </c>
      <c r="N1745" s="15">
        <f>A1744</f>
        <v>45008</v>
      </c>
      <c r="O1745" s="15" t="str">
        <f>IF(A1746="","",A1746)</f>
        <v>Bubbly</v>
      </c>
      <c r="P1745" s="37" t="str">
        <f>A1743</f>
        <v>Thu</v>
      </c>
      <c r="U1745" s="38"/>
    </row>
    <row r="1746" spans="1:21" ht="14.25" customHeight="1">
      <c r="A1746" s="334" t="s">
        <v>1251</v>
      </c>
      <c r="B1746" s="268"/>
      <c r="C1746" s="43"/>
      <c r="D1746" s="40"/>
      <c r="E1746" s="39"/>
      <c r="F1746" s="329" t="s">
        <v>2789</v>
      </c>
      <c r="G1746" s="342"/>
      <c r="H1746" s="342"/>
      <c r="I1746" s="36"/>
      <c r="J1746" s="36"/>
      <c r="K1746" s="412"/>
      <c r="L1746" s="2"/>
      <c r="M1746" s="1">
        <v>5</v>
      </c>
      <c r="N1746" s="15">
        <f>A1744</f>
        <v>45008</v>
      </c>
      <c r="O1746" s="15" t="str">
        <f>IF(A1746="","",A1746)</f>
        <v>Bubbly</v>
      </c>
      <c r="P1746" s="37" t="str">
        <f>A1743</f>
        <v>Thu</v>
      </c>
      <c r="U1746" s="38"/>
    </row>
    <row r="1747" spans="1:21" ht="14.25" customHeight="1">
      <c r="A1747" s="335" t="s">
        <v>2799</v>
      </c>
      <c r="B1747" s="268"/>
      <c r="C1747" s="42"/>
      <c r="D1747" s="29"/>
      <c r="E1747" s="28"/>
      <c r="F1747" s="370" t="s">
        <v>1403</v>
      </c>
      <c r="G1747" s="36"/>
      <c r="H1747" s="36"/>
      <c r="I1747" s="36"/>
      <c r="J1747" s="36"/>
      <c r="K1747" s="412"/>
      <c r="L1747" s="2"/>
      <c r="M1747" s="1">
        <v>6</v>
      </c>
      <c r="N1747" s="15">
        <f>A1744</f>
        <v>45008</v>
      </c>
      <c r="O1747" s="15" t="str">
        <f>IF(A1746="","",A1746)</f>
        <v>Bubbly</v>
      </c>
      <c r="P1747" s="37" t="str">
        <f>A1743</f>
        <v>Thu</v>
      </c>
      <c r="U1747" s="38"/>
    </row>
    <row r="1748" spans="1:21" ht="14.25" customHeight="1">
      <c r="A1748" s="335" t="s">
        <v>2800</v>
      </c>
      <c r="B1748" s="268"/>
      <c r="C1748" s="42"/>
      <c r="D1748" s="29" t="s">
        <v>2555</v>
      </c>
      <c r="E1748" s="28"/>
      <c r="F1748" s="370" t="s">
        <v>2823</v>
      </c>
      <c r="G1748" s="36"/>
      <c r="H1748" s="36"/>
      <c r="I1748" s="36"/>
      <c r="J1748" s="36"/>
      <c r="K1748" s="412"/>
      <c r="L1748" s="2"/>
      <c r="M1748" s="1">
        <v>7</v>
      </c>
      <c r="N1748" s="15">
        <f>A1744</f>
        <v>45008</v>
      </c>
      <c r="O1748" s="15" t="str">
        <f>IF(A1746="","",A1746)</f>
        <v>Bubbly</v>
      </c>
      <c r="P1748" s="37" t="str">
        <f>A1743</f>
        <v>Thu</v>
      </c>
      <c r="U1748" s="38"/>
    </row>
    <row r="1749" spans="1:21" ht="14.25" customHeight="1">
      <c r="A1749" s="335" t="s">
        <v>2801</v>
      </c>
      <c r="B1749" s="268"/>
      <c r="C1749" s="42"/>
      <c r="D1749" s="232"/>
      <c r="E1749" s="28"/>
      <c r="F1749" s="41"/>
      <c r="G1749" s="36"/>
      <c r="H1749" s="36"/>
      <c r="I1749" s="36"/>
      <c r="J1749" s="36"/>
      <c r="K1749" s="412"/>
      <c r="L1749" s="2"/>
      <c r="M1749" s="1">
        <v>8</v>
      </c>
      <c r="N1749" s="15">
        <f>A1744</f>
        <v>45008</v>
      </c>
      <c r="O1749" s="15" t="str">
        <f>IF(A1746="","",A1746)</f>
        <v>Bubbly</v>
      </c>
      <c r="P1749" s="37" t="str">
        <f>A1743</f>
        <v>Thu</v>
      </c>
      <c r="U1749" s="38"/>
    </row>
    <row r="1750" spans="1:21" ht="14.25" customHeight="1">
      <c r="A1750" s="337"/>
      <c r="B1750" s="268"/>
      <c r="C1750" s="42"/>
      <c r="D1750" s="29"/>
      <c r="E1750" s="28"/>
      <c r="F1750" s="39"/>
      <c r="G1750" s="36"/>
      <c r="H1750" s="36"/>
      <c r="I1750" s="36"/>
      <c r="J1750" s="36"/>
      <c r="K1750" s="412"/>
      <c r="L1750" s="2"/>
      <c r="M1750" s="1">
        <v>9</v>
      </c>
      <c r="N1750" s="15">
        <f>A1744</f>
        <v>45008</v>
      </c>
      <c r="O1750" s="15" t="str">
        <f>IF(A1746="","",A1746)</f>
        <v>Bubbly</v>
      </c>
      <c r="P1750" s="37" t="str">
        <f>A1743</f>
        <v>Thu</v>
      </c>
      <c r="U1750" s="38"/>
    </row>
    <row r="1751" spans="1:21" ht="14.25" customHeight="1" thickBot="1">
      <c r="A1751" s="336" t="s">
        <v>2788</v>
      </c>
      <c r="B1751" s="277"/>
      <c r="C1751" s="284" t="s">
        <v>2730</v>
      </c>
      <c r="D1751" s="259"/>
      <c r="E1751" s="260"/>
      <c r="F1751" s="46"/>
      <c r="G1751" s="261"/>
      <c r="H1751" s="261"/>
      <c r="I1751" s="261"/>
      <c r="J1751" s="261"/>
      <c r="K1751" s="413"/>
      <c r="L1751" s="3"/>
      <c r="M1751" s="1">
        <v>10</v>
      </c>
      <c r="N1751" s="15">
        <f>A1744</f>
        <v>45008</v>
      </c>
      <c r="O1751" s="15" t="str">
        <f>IF(A1746="","",A1746)</f>
        <v>Bubbly</v>
      </c>
      <c r="P1751" s="37" t="str">
        <f>A1743</f>
        <v>Thu</v>
      </c>
      <c r="U1751" s="38"/>
    </row>
    <row r="1752" spans="1:21" s="239" customFormat="1" ht="14.25" customHeight="1">
      <c r="A1752" s="330"/>
      <c r="B1752" s="234"/>
      <c r="C1752" s="262"/>
      <c r="D1752" s="328"/>
      <c r="E1752" s="41"/>
      <c r="F1752" s="41"/>
      <c r="G1752" s="263"/>
      <c r="H1752" s="263"/>
      <c r="I1752" s="263"/>
      <c r="J1752" s="263"/>
      <c r="K1752" s="411"/>
      <c r="L1752" s="235"/>
      <c r="M1752" s="236"/>
      <c r="N1752" s="237"/>
      <c r="O1752" s="237"/>
      <c r="P1752" s="238"/>
      <c r="U1752" s="240"/>
    </row>
    <row r="1753" spans="1:21" ht="14.25" customHeight="1">
      <c r="A1753" s="331" t="s">
        <v>944</v>
      </c>
      <c r="B1753" s="268">
        <v>2</v>
      </c>
      <c r="C1753" s="42">
        <v>0.46527777777777773</v>
      </c>
      <c r="D1753" s="12" t="s">
        <v>2589</v>
      </c>
      <c r="E1753" s="28" t="s">
        <v>81</v>
      </c>
      <c r="F1753" s="329" t="s">
        <v>2592</v>
      </c>
      <c r="G1753" s="36">
        <v>370</v>
      </c>
      <c r="H1753" s="36"/>
      <c r="I1753" s="36" t="s">
        <v>2805</v>
      </c>
      <c r="J1753" s="36"/>
      <c r="K1753" s="412">
        <v>0</v>
      </c>
      <c r="L1753" s="2"/>
      <c r="M1753" s="1">
        <v>2</v>
      </c>
      <c r="N1753" s="15">
        <f>A1754</f>
        <v>45008</v>
      </c>
      <c r="O1753" s="15" t="str">
        <f>IF(A1756="","",A1756)</f>
        <v>Private Uco</v>
      </c>
      <c r="P1753" s="37" t="str">
        <f>A1753</f>
        <v>Thu</v>
      </c>
      <c r="U1753" s="38"/>
    </row>
    <row r="1754" spans="1:21" ht="14.25" customHeight="1">
      <c r="A1754" s="332">
        <v>45008</v>
      </c>
      <c r="B1754" s="268"/>
      <c r="C1754" s="42"/>
      <c r="D1754" s="29" t="s">
        <v>846</v>
      </c>
      <c r="E1754" s="28"/>
      <c r="F1754" s="329" t="s">
        <v>2719</v>
      </c>
      <c r="G1754" s="342"/>
      <c r="H1754" s="342"/>
      <c r="I1754" s="36"/>
      <c r="J1754" s="36"/>
      <c r="K1754" s="412"/>
      <c r="L1754" s="2"/>
      <c r="M1754" s="1">
        <v>3</v>
      </c>
      <c r="N1754" s="15">
        <f>A1754</f>
        <v>45008</v>
      </c>
      <c r="O1754" s="15" t="str">
        <f>IF(A1756="","",A1756)</f>
        <v>Private Uco</v>
      </c>
      <c r="P1754" s="37" t="str">
        <f>A1753</f>
        <v>Thu</v>
      </c>
      <c r="U1754" s="38"/>
    </row>
    <row r="1755" spans="1:21" ht="14.25" customHeight="1">
      <c r="A1755" s="333">
        <v>256</v>
      </c>
      <c r="B1755" s="268"/>
      <c r="C1755" s="42"/>
      <c r="D1755" s="40"/>
      <c r="E1755" s="39"/>
      <c r="F1755" s="41"/>
      <c r="G1755" s="342"/>
      <c r="H1755" s="342"/>
      <c r="I1755" s="36"/>
      <c r="J1755" s="36"/>
      <c r="K1755" s="412"/>
      <c r="L1755" s="2"/>
      <c r="M1755" s="1">
        <v>4</v>
      </c>
      <c r="N1755" s="15">
        <f>A1754</f>
        <v>45008</v>
      </c>
      <c r="O1755" s="15" t="str">
        <f>IF(A1756="","",A1756)</f>
        <v>Private Uco</v>
      </c>
      <c r="P1755" s="37" t="str">
        <f>A1753</f>
        <v>Thu</v>
      </c>
      <c r="U1755" s="38"/>
    </row>
    <row r="1756" spans="1:21" ht="14.25" customHeight="1">
      <c r="A1756" s="334" t="s">
        <v>852</v>
      </c>
      <c r="B1756" s="268"/>
      <c r="C1756" s="43"/>
      <c r="D1756" s="40"/>
      <c r="E1756" s="39"/>
      <c r="F1756" s="41"/>
      <c r="G1756" s="342"/>
      <c r="H1756" s="342"/>
      <c r="I1756" s="36"/>
      <c r="J1756" s="36"/>
      <c r="K1756" s="412"/>
      <c r="L1756" s="2"/>
      <c r="M1756" s="1">
        <v>5</v>
      </c>
      <c r="N1756" s="15">
        <f>A1754</f>
        <v>45008</v>
      </c>
      <c r="O1756" s="15" t="str">
        <f>IF(A1756="","",A1756)</f>
        <v>Private Uco</v>
      </c>
      <c r="P1756" s="37" t="str">
        <f>A1753</f>
        <v>Thu</v>
      </c>
      <c r="U1756" s="38"/>
    </row>
    <row r="1757" spans="1:21" ht="14.25" customHeight="1">
      <c r="A1757" s="340" t="s">
        <v>2810</v>
      </c>
      <c r="B1757" s="268"/>
      <c r="C1757" s="42"/>
      <c r="D1757" s="29"/>
      <c r="E1757" s="28"/>
      <c r="F1757" s="41"/>
      <c r="G1757" s="36"/>
      <c r="H1757" s="36"/>
      <c r="I1757" s="36"/>
      <c r="J1757" s="36"/>
      <c r="K1757" s="412"/>
      <c r="L1757" s="2"/>
      <c r="M1757" s="1">
        <v>6</v>
      </c>
      <c r="N1757" s="15">
        <f>A1754</f>
        <v>45008</v>
      </c>
      <c r="O1757" s="15" t="str">
        <f>IF(A1756="","",A1756)</f>
        <v>Private Uco</v>
      </c>
      <c r="P1757" s="37" t="str">
        <f>A1753</f>
        <v>Thu</v>
      </c>
      <c r="U1757" s="38"/>
    </row>
    <row r="1758" spans="1:21" ht="14.25" customHeight="1">
      <c r="A1758" s="335" t="s">
        <v>2811</v>
      </c>
      <c r="B1758" s="268"/>
      <c r="C1758" s="42"/>
      <c r="D1758" s="29" t="s">
        <v>2590</v>
      </c>
      <c r="E1758" s="28"/>
      <c r="F1758" s="39"/>
      <c r="G1758" s="36"/>
      <c r="H1758" s="36"/>
      <c r="I1758" s="36"/>
      <c r="J1758" s="36"/>
      <c r="K1758" s="412"/>
      <c r="L1758" s="2"/>
      <c r="M1758" s="1">
        <v>7</v>
      </c>
      <c r="N1758" s="15">
        <f>A1754</f>
        <v>45008</v>
      </c>
      <c r="O1758" s="15" t="str">
        <f>IF(A1756="","",A1756)</f>
        <v>Private Uco</v>
      </c>
      <c r="P1758" s="37" t="str">
        <f>A1753</f>
        <v>Thu</v>
      </c>
      <c r="U1758" s="38"/>
    </row>
    <row r="1759" spans="1:21" ht="14.25" customHeight="1">
      <c r="A1759" s="363"/>
      <c r="B1759" s="268"/>
      <c r="C1759" s="42"/>
      <c r="D1759" s="29"/>
      <c r="E1759" s="28"/>
      <c r="F1759" s="39"/>
      <c r="G1759" s="36"/>
      <c r="H1759" s="36"/>
      <c r="I1759" s="36"/>
      <c r="J1759" s="36"/>
      <c r="K1759" s="412"/>
      <c r="L1759" s="2"/>
      <c r="M1759" s="1">
        <v>8</v>
      </c>
      <c r="N1759" s="15">
        <f>A1754</f>
        <v>45008</v>
      </c>
      <c r="O1759" s="15" t="str">
        <f>IF(A1756="","",A1756)</f>
        <v>Private Uco</v>
      </c>
      <c r="P1759" s="37" t="str">
        <f>A1753</f>
        <v>Thu</v>
      </c>
      <c r="U1759" s="38"/>
    </row>
    <row r="1760" spans="1:21" ht="14.25" customHeight="1">
      <c r="A1760" s="337"/>
      <c r="B1760" s="268"/>
      <c r="C1760" s="42"/>
      <c r="D1760" s="29"/>
      <c r="E1760" s="28"/>
      <c r="F1760" s="39"/>
      <c r="G1760" s="36"/>
      <c r="H1760" s="36"/>
      <c r="I1760" s="36"/>
      <c r="J1760" s="36"/>
      <c r="K1760" s="412"/>
      <c r="L1760" s="2"/>
      <c r="M1760" s="1">
        <v>9</v>
      </c>
      <c r="N1760" s="15">
        <f>A1754</f>
        <v>45008</v>
      </c>
      <c r="O1760" s="15" t="str">
        <f>IF(A1756="","",A1756)</f>
        <v>Private Uco</v>
      </c>
      <c r="P1760" s="37" t="str">
        <f>A1753</f>
        <v>Thu</v>
      </c>
      <c r="U1760" s="38"/>
    </row>
    <row r="1761" spans="1:21" ht="14.25" customHeight="1" thickBot="1">
      <c r="A1761" s="336" t="s">
        <v>2791</v>
      </c>
      <c r="B1761" s="277"/>
      <c r="C1761" s="284" t="s">
        <v>2730</v>
      </c>
      <c r="D1761" s="259"/>
      <c r="E1761" s="260"/>
      <c r="F1761" s="46"/>
      <c r="G1761" s="261"/>
      <c r="H1761" s="261"/>
      <c r="I1761" s="261"/>
      <c r="J1761" s="261"/>
      <c r="K1761" s="413"/>
      <c r="L1761" s="3"/>
      <c r="M1761" s="1">
        <v>10</v>
      </c>
      <c r="N1761" s="15">
        <f>A1754</f>
        <v>45008</v>
      </c>
      <c r="O1761" s="15" t="str">
        <f>IF(A1756="","",A1756)</f>
        <v>Private Uco</v>
      </c>
      <c r="P1761" s="37" t="str">
        <f>A1753</f>
        <v>Thu</v>
      </c>
      <c r="U1761" s="38"/>
    </row>
    <row r="1762" spans="1:21" s="239" customFormat="1" ht="14.25" customHeight="1">
      <c r="A1762" s="330"/>
      <c r="B1762" s="234"/>
      <c r="C1762" s="262"/>
      <c r="D1762" s="328"/>
      <c r="E1762" s="41"/>
      <c r="F1762" s="41"/>
      <c r="G1762" s="263"/>
      <c r="H1762" s="263"/>
      <c r="I1762" s="263"/>
      <c r="J1762" s="263"/>
      <c r="K1762" s="411"/>
      <c r="L1762" s="235"/>
      <c r="M1762" s="236"/>
      <c r="N1762" s="237"/>
      <c r="O1762" s="237"/>
      <c r="P1762" s="238"/>
      <c r="U1762" s="240"/>
    </row>
    <row r="1763" spans="1:21" ht="14.25" customHeight="1">
      <c r="A1763" s="331" t="s">
        <v>944</v>
      </c>
      <c r="B1763" s="268">
        <v>7</v>
      </c>
      <c r="C1763" s="42">
        <v>0.375</v>
      </c>
      <c r="D1763" s="12" t="s">
        <v>2587</v>
      </c>
      <c r="E1763" s="28" t="s">
        <v>2613</v>
      </c>
      <c r="F1763" s="329" t="s">
        <v>2767</v>
      </c>
      <c r="G1763" s="36">
        <v>720</v>
      </c>
      <c r="H1763" s="467"/>
      <c r="I1763" s="36">
        <v>216</v>
      </c>
      <c r="J1763" s="36">
        <v>183900</v>
      </c>
      <c r="K1763" s="412">
        <v>0</v>
      </c>
      <c r="L1763" s="2"/>
      <c r="M1763" s="1">
        <v>2</v>
      </c>
      <c r="N1763" s="15">
        <f>A1764</f>
        <v>45008</v>
      </c>
      <c r="O1763" s="15" t="str">
        <f>IF(A1766="","",A1766)</f>
        <v>Luján</v>
      </c>
      <c r="P1763" s="37" t="str">
        <f>A1763</f>
        <v>Thu</v>
      </c>
      <c r="U1763" s="38"/>
    </row>
    <row r="1764" spans="1:21" ht="14.25" customHeight="1">
      <c r="A1764" s="332">
        <v>45008</v>
      </c>
      <c r="B1764" s="268"/>
      <c r="C1764" s="42"/>
      <c r="D1764" s="29" t="s">
        <v>2765</v>
      </c>
      <c r="E1764" s="343" t="s">
        <v>2766</v>
      </c>
      <c r="F1764" s="329" t="s">
        <v>2770</v>
      </c>
      <c r="G1764" s="36"/>
      <c r="H1764" s="36"/>
      <c r="I1764" s="36"/>
      <c r="J1764" s="36"/>
      <c r="K1764" s="412"/>
      <c r="L1764" s="2"/>
      <c r="M1764" s="1">
        <v>3</v>
      </c>
      <c r="N1764" s="15">
        <f>A1764</f>
        <v>45008</v>
      </c>
      <c r="O1764" s="15" t="str">
        <f>IF(A1766="","",A1766)</f>
        <v>Luján</v>
      </c>
      <c r="P1764" s="37" t="str">
        <f>A1763</f>
        <v>Thu</v>
      </c>
      <c r="U1764" s="38"/>
    </row>
    <row r="1765" spans="1:21" ht="14.25" customHeight="1">
      <c r="A1765" s="333">
        <v>257</v>
      </c>
      <c r="B1765" s="268"/>
      <c r="C1765" s="42">
        <v>0.3611111111111111</v>
      </c>
      <c r="D1765" s="29" t="s">
        <v>2781</v>
      </c>
      <c r="E1765" s="28" t="s">
        <v>2782</v>
      </c>
      <c r="F1765" s="498" t="s">
        <v>2710</v>
      </c>
      <c r="G1765" s="36">
        <v>205</v>
      </c>
      <c r="H1765" s="36"/>
      <c r="I1765" s="36">
        <v>74372.56</v>
      </c>
      <c r="J1765" s="36"/>
      <c r="K1765" s="412">
        <v>0</v>
      </c>
      <c r="L1765" s="2"/>
      <c r="M1765" s="1">
        <v>4</v>
      </c>
      <c r="N1765" s="15">
        <f>A1764</f>
        <v>45008</v>
      </c>
      <c r="O1765" s="15" t="str">
        <f>IF(A1766="","",A1766)</f>
        <v>Luján</v>
      </c>
      <c r="P1765" s="37" t="str">
        <f>A1763</f>
        <v>Thu</v>
      </c>
      <c r="U1765" s="38"/>
    </row>
    <row r="1766" spans="1:21" ht="14.25" customHeight="1">
      <c r="A1766" s="334" t="s">
        <v>64</v>
      </c>
      <c r="B1766" s="268"/>
      <c r="C1766" s="43"/>
      <c r="D1766" s="29" t="s">
        <v>2794</v>
      </c>
      <c r="E1766" s="28" t="s">
        <v>846</v>
      </c>
      <c r="F1766" s="39" t="s">
        <v>2761</v>
      </c>
      <c r="G1766" s="36">
        <v>205</v>
      </c>
      <c r="H1766" s="342"/>
      <c r="I1766" s="36">
        <v>73307.8</v>
      </c>
      <c r="J1766" s="36"/>
      <c r="K1766" s="412">
        <v>0</v>
      </c>
      <c r="L1766" s="2"/>
      <c r="M1766" s="1">
        <v>5</v>
      </c>
      <c r="N1766" s="15">
        <f>A1764</f>
        <v>45008</v>
      </c>
      <c r="O1766" s="15" t="str">
        <f>IF(A1766="","",A1766)</f>
        <v>Luján</v>
      </c>
      <c r="P1766" s="37" t="str">
        <f>A1763</f>
        <v>Thu</v>
      </c>
      <c r="U1766" s="38"/>
    </row>
    <row r="1767" spans="1:21" ht="14.25" customHeight="1">
      <c r="A1767" s="340" t="s">
        <v>1302</v>
      </c>
      <c r="B1767" s="268"/>
      <c r="C1767" s="42"/>
      <c r="D1767" s="29" t="s">
        <v>2795</v>
      </c>
      <c r="E1767" s="28" t="s">
        <v>846</v>
      </c>
      <c r="F1767" s="329" t="s">
        <v>2783</v>
      </c>
      <c r="G1767" s="36">
        <v>205</v>
      </c>
      <c r="H1767" s="36"/>
      <c r="I1767" s="36">
        <v>73307.8</v>
      </c>
      <c r="J1767" s="36"/>
      <c r="K1767" s="412">
        <v>0</v>
      </c>
      <c r="L1767" s="2"/>
      <c r="M1767" s="1">
        <v>6</v>
      </c>
      <c r="N1767" s="15">
        <f>A1764</f>
        <v>45008</v>
      </c>
      <c r="O1767" s="15" t="str">
        <f>IF(A1766="","",A1766)</f>
        <v>Luján</v>
      </c>
      <c r="P1767" s="37" t="str">
        <f>A1763</f>
        <v>Thu</v>
      </c>
      <c r="U1767" s="38"/>
    </row>
    <row r="1768" spans="1:21" ht="14.25" customHeight="1">
      <c r="A1768" s="335" t="s">
        <v>1005</v>
      </c>
      <c r="B1768" s="268"/>
      <c r="C1768" s="42"/>
      <c r="D1768" s="29" t="s">
        <v>2796</v>
      </c>
      <c r="E1768" s="28" t="s">
        <v>846</v>
      </c>
      <c r="F1768" s="39"/>
      <c r="G1768" s="36">
        <v>205</v>
      </c>
      <c r="H1768" s="36"/>
      <c r="I1768" s="36">
        <v>73307.8</v>
      </c>
      <c r="J1768" s="36"/>
      <c r="K1768" s="412">
        <v>0</v>
      </c>
      <c r="L1768" s="2"/>
      <c r="M1768" s="1">
        <v>7</v>
      </c>
      <c r="N1768" s="15">
        <f>A1764</f>
        <v>45008</v>
      </c>
      <c r="O1768" s="15" t="str">
        <f>IF(A1766="","",A1766)</f>
        <v>Luján</v>
      </c>
      <c r="P1768" s="37" t="str">
        <f>A1763</f>
        <v>Thu</v>
      </c>
      <c r="U1768" s="38"/>
    </row>
    <row r="1769" spans="1:21" ht="14.25" customHeight="1">
      <c r="A1769" s="335" t="s">
        <v>1028</v>
      </c>
      <c r="B1769" s="268"/>
      <c r="C1769" s="42"/>
      <c r="D1769" s="29" t="s">
        <v>2797</v>
      </c>
      <c r="E1769" s="28" t="s">
        <v>846</v>
      </c>
      <c r="F1769" s="39"/>
      <c r="G1769" s="36">
        <v>205</v>
      </c>
      <c r="H1769" s="36"/>
      <c r="I1769" s="36">
        <v>73307.8</v>
      </c>
      <c r="J1769" s="36"/>
      <c r="K1769" s="412">
        <v>0</v>
      </c>
      <c r="L1769" s="2"/>
      <c r="M1769" s="1">
        <v>8</v>
      </c>
      <c r="N1769" s="15">
        <f>A1764</f>
        <v>45008</v>
      </c>
      <c r="O1769" s="15" t="str">
        <f>IF(A1766="","",A1766)</f>
        <v>Luján</v>
      </c>
      <c r="P1769" s="37" t="str">
        <f>A1763</f>
        <v>Thu</v>
      </c>
      <c r="U1769" s="38"/>
    </row>
    <row r="1770" spans="1:21" ht="14.25" customHeight="1">
      <c r="A1770" s="335" t="s">
        <v>2563</v>
      </c>
      <c r="B1770" s="268"/>
      <c r="C1770" s="42"/>
      <c r="D1770" s="328" t="s">
        <v>2798</v>
      </c>
      <c r="E1770" s="28"/>
      <c r="F1770" s="39"/>
      <c r="G1770" s="36"/>
      <c r="H1770" s="36"/>
      <c r="I1770" s="36"/>
      <c r="J1770" s="36"/>
      <c r="K1770" s="412"/>
      <c r="L1770" s="2"/>
      <c r="M1770" s="1">
        <v>9</v>
      </c>
      <c r="N1770" s="15">
        <f>A1764</f>
        <v>45008</v>
      </c>
      <c r="O1770" s="15" t="str">
        <f>IF(A1766="","",A1766)</f>
        <v>Luján</v>
      </c>
      <c r="P1770" s="37" t="str">
        <f>A1763</f>
        <v>Thu</v>
      </c>
      <c r="U1770" s="38"/>
    </row>
    <row r="1771" spans="1:21" ht="14.25" customHeight="1" thickBot="1">
      <c r="A1771" s="336" t="s">
        <v>2792</v>
      </c>
      <c r="B1771" s="277"/>
      <c r="C1771" s="284" t="s">
        <v>2730</v>
      </c>
      <c r="D1771" s="259"/>
      <c r="E1771" s="260"/>
      <c r="F1771" s="46"/>
      <c r="G1771" s="261"/>
      <c r="H1771" s="261"/>
      <c r="I1771" s="261"/>
      <c r="J1771" s="261"/>
      <c r="K1771" s="413"/>
      <c r="L1771" s="3"/>
      <c r="M1771" s="1">
        <v>10</v>
      </c>
      <c r="N1771" s="15">
        <f>A1764</f>
        <v>45008</v>
      </c>
      <c r="O1771" s="15" t="str">
        <f>IF(A1766="","",A1766)</f>
        <v>Luján</v>
      </c>
      <c r="P1771" s="37" t="str">
        <f>A1763</f>
        <v>Thu</v>
      </c>
      <c r="U1771" s="38"/>
    </row>
    <row r="1772" spans="1:21" s="246" customFormat="1" ht="14.25" customHeight="1">
      <c r="A1772" s="330"/>
      <c r="B1772" s="242"/>
      <c r="C1772" s="324"/>
      <c r="D1772" s="243"/>
      <c r="E1772" s="255"/>
      <c r="F1772" s="255"/>
      <c r="G1772" s="245"/>
      <c r="H1772" s="245"/>
      <c r="I1772" s="245"/>
      <c r="J1772" s="245"/>
      <c r="K1772" s="245"/>
      <c r="L1772" s="244"/>
      <c r="N1772" s="247"/>
      <c r="O1772" s="247"/>
      <c r="P1772" s="248"/>
      <c r="U1772" s="249"/>
    </row>
    <row r="1773" spans="1:21" s="252" customFormat="1" ht="14.25" customHeight="1">
      <c r="A1773" s="331" t="s">
        <v>945</v>
      </c>
      <c r="B1773" s="272">
        <v>4</v>
      </c>
      <c r="C1773" s="325">
        <v>0.3576388888888889</v>
      </c>
      <c r="D1773" s="270" t="s">
        <v>2779</v>
      </c>
      <c r="E1773" s="269" t="s">
        <v>873</v>
      </c>
      <c r="F1773" s="501" t="s">
        <v>2820</v>
      </c>
      <c r="G1773" s="251">
        <v>1440</v>
      </c>
      <c r="H1773" s="251"/>
      <c r="I1773" s="251" t="s">
        <v>2775</v>
      </c>
      <c r="J1773" s="251"/>
      <c r="K1773" s="454">
        <v>0</v>
      </c>
      <c r="L1773" s="250"/>
      <c r="M1773" s="252">
        <v>2</v>
      </c>
      <c r="N1773" s="253">
        <f>A1774</f>
        <v>45009</v>
      </c>
      <c r="O1773" s="253" t="str">
        <f>IF(A1776="","",A1776)</f>
        <v>Uco</v>
      </c>
      <c r="P1773" s="254" t="str">
        <f>A1773</f>
        <v>Fri</v>
      </c>
      <c r="U1773" s="253"/>
    </row>
    <row r="1774" spans="1:21" s="252" customFormat="1" ht="14.25" customHeight="1">
      <c r="A1774" s="332">
        <v>45009</v>
      </c>
      <c r="B1774" s="272"/>
      <c r="C1774" s="326"/>
      <c r="D1774" s="271" t="s">
        <v>2776</v>
      </c>
      <c r="E1774" s="269"/>
      <c r="F1774" s="419" t="s">
        <v>2780</v>
      </c>
      <c r="G1774" s="267"/>
      <c r="H1774" s="267"/>
      <c r="I1774" s="251"/>
      <c r="J1774" s="251"/>
      <c r="K1774" s="454"/>
      <c r="L1774" s="250"/>
      <c r="M1774" s="252">
        <v>3</v>
      </c>
      <c r="N1774" s="253">
        <f>A1774</f>
        <v>45009</v>
      </c>
      <c r="O1774" s="253" t="str">
        <f>IF(A1776="","",A1776)</f>
        <v>Uco</v>
      </c>
      <c r="P1774" s="254" t="str">
        <f>A1773</f>
        <v>Fri</v>
      </c>
      <c r="U1774" s="253"/>
    </row>
    <row r="1775" spans="1:21" s="252" customFormat="1" ht="14.25" customHeight="1">
      <c r="A1775" s="333">
        <v>258</v>
      </c>
      <c r="B1775" s="272"/>
      <c r="C1775" s="326"/>
      <c r="D1775" s="271" t="s">
        <v>2777</v>
      </c>
      <c r="E1775" s="269"/>
      <c r="F1775" s="244"/>
      <c r="G1775" s="267"/>
      <c r="H1775" s="267"/>
      <c r="I1775" s="251"/>
      <c r="J1775" s="251"/>
      <c r="K1775" s="454"/>
      <c r="L1775" s="250"/>
      <c r="M1775" s="252">
        <v>4</v>
      </c>
      <c r="N1775" s="253">
        <f>A1774</f>
        <v>45009</v>
      </c>
      <c r="O1775" s="253" t="str">
        <f>IF(A1776="","",A1776)</f>
        <v>Uco</v>
      </c>
      <c r="P1775" s="254" t="str">
        <f>A1773</f>
        <v>Fri</v>
      </c>
      <c r="U1775" s="253"/>
    </row>
    <row r="1776" spans="1:21" s="252" customFormat="1" ht="14.25" customHeight="1">
      <c r="A1776" s="334" t="s">
        <v>848</v>
      </c>
      <c r="B1776" s="272"/>
      <c r="C1776" s="326"/>
      <c r="D1776" s="271" t="s">
        <v>2778</v>
      </c>
      <c r="E1776" s="269"/>
      <c r="F1776" s="244"/>
      <c r="G1776" s="267"/>
      <c r="H1776" s="267"/>
      <c r="I1776" s="251"/>
      <c r="J1776" s="251"/>
      <c r="K1776" s="454"/>
      <c r="L1776" s="250"/>
      <c r="M1776" s="252">
        <v>5</v>
      </c>
      <c r="N1776" s="253">
        <f>A1774</f>
        <v>45009</v>
      </c>
      <c r="O1776" s="253" t="str">
        <f>IF(A1776="","",A1776)</f>
        <v>Uco</v>
      </c>
      <c r="P1776" s="254" t="str">
        <f>A1773</f>
        <v>Fri</v>
      </c>
      <c r="U1776" s="253"/>
    </row>
    <row r="1777" spans="1:21" s="252" customFormat="1" ht="14.25" customHeight="1">
      <c r="A1777" s="335" t="s">
        <v>1186</v>
      </c>
      <c r="B1777" s="272"/>
      <c r="C1777" s="325"/>
      <c r="D1777" s="271"/>
      <c r="E1777" s="269"/>
      <c r="F1777" s="244"/>
      <c r="G1777" s="251"/>
      <c r="H1777" s="251"/>
      <c r="I1777" s="251"/>
      <c r="J1777" s="251"/>
      <c r="K1777" s="454"/>
      <c r="L1777" s="250"/>
      <c r="M1777" s="252">
        <v>6</v>
      </c>
      <c r="N1777" s="253">
        <f>A1774</f>
        <v>45009</v>
      </c>
      <c r="O1777" s="253" t="str">
        <f>IF(A1776="","",A1776)</f>
        <v>Uco</v>
      </c>
      <c r="P1777" s="254" t="str">
        <f>A1773</f>
        <v>Fri</v>
      </c>
      <c r="U1777" s="253"/>
    </row>
    <row r="1778" spans="1:21" s="252" customFormat="1" ht="14.25" customHeight="1">
      <c r="A1778" s="340" t="s">
        <v>998</v>
      </c>
      <c r="B1778" s="272"/>
      <c r="C1778" s="325"/>
      <c r="D1778" s="243"/>
      <c r="E1778" s="269"/>
      <c r="F1778" s="244"/>
      <c r="G1778" s="251"/>
      <c r="H1778" s="251"/>
      <c r="I1778" s="251"/>
      <c r="J1778" s="251"/>
      <c r="K1778" s="454"/>
      <c r="L1778" s="250"/>
      <c r="M1778" s="252">
        <v>7</v>
      </c>
      <c r="N1778" s="253">
        <f>A1774</f>
        <v>45009</v>
      </c>
      <c r="O1778" s="253" t="str">
        <f>IF(A1776="","",A1776)</f>
        <v>Uco</v>
      </c>
      <c r="P1778" s="254" t="str">
        <f>A1773</f>
        <v>Fri</v>
      </c>
      <c r="U1778" s="253"/>
    </row>
    <row r="1779" spans="1:21" s="252" customFormat="1" ht="14.25" customHeight="1">
      <c r="A1779" s="335" t="s">
        <v>2819</v>
      </c>
      <c r="B1779" s="272"/>
      <c r="C1779" s="325"/>
      <c r="D1779" s="271"/>
      <c r="E1779" s="269"/>
      <c r="F1779" s="244"/>
      <c r="G1779" s="251"/>
      <c r="H1779" s="251"/>
      <c r="I1779" s="251"/>
      <c r="J1779" s="251"/>
      <c r="K1779" s="454"/>
      <c r="L1779" s="250"/>
      <c r="M1779" s="252">
        <v>8</v>
      </c>
      <c r="N1779" s="253">
        <f>A1774</f>
        <v>45009</v>
      </c>
      <c r="O1779" s="253" t="str">
        <f>IF(A1776="","",A1776)</f>
        <v>Uco</v>
      </c>
      <c r="P1779" s="254" t="str">
        <f>A1773</f>
        <v>Fri</v>
      </c>
      <c r="U1779" s="253"/>
    </row>
    <row r="1780" spans="1:21" s="252" customFormat="1" ht="14.25" customHeight="1">
      <c r="A1780" s="337"/>
      <c r="B1780" s="272"/>
      <c r="C1780" s="325"/>
      <c r="D1780" s="271"/>
      <c r="E1780" s="269"/>
      <c r="F1780" s="244"/>
      <c r="G1780" s="251"/>
      <c r="H1780" s="251"/>
      <c r="I1780" s="251"/>
      <c r="J1780" s="251"/>
      <c r="K1780" s="454"/>
      <c r="L1780" s="250"/>
      <c r="M1780" s="252">
        <v>9</v>
      </c>
      <c r="N1780" s="253">
        <f>A1774</f>
        <v>45009</v>
      </c>
      <c r="O1780" s="253" t="str">
        <f>IF(A1776="","",A1776)</f>
        <v>Uco</v>
      </c>
      <c r="P1780" s="254" t="str">
        <f>A1773</f>
        <v>Fri</v>
      </c>
      <c r="U1780" s="253"/>
    </row>
    <row r="1781" spans="1:21" s="252" customFormat="1" ht="14.25" customHeight="1" thickBot="1">
      <c r="A1781" s="373" t="s">
        <v>2818</v>
      </c>
      <c r="B1781" s="278"/>
      <c r="C1781" s="327" t="s">
        <v>1367</v>
      </c>
      <c r="D1781" s="264"/>
      <c r="E1781" s="265"/>
      <c r="F1781" s="258"/>
      <c r="G1781" s="266"/>
      <c r="H1781" s="266"/>
      <c r="I1781" s="266"/>
      <c r="J1781" s="266"/>
      <c r="K1781" s="459"/>
      <c r="L1781" s="257"/>
      <c r="M1781" s="252">
        <v>10</v>
      </c>
      <c r="N1781" s="253">
        <f>A1774</f>
        <v>45009</v>
      </c>
      <c r="O1781" s="253" t="str">
        <f>IF(A1776="","",A1776)</f>
        <v>Uco</v>
      </c>
      <c r="P1781" s="254" t="str">
        <f>A1773</f>
        <v>Fri</v>
      </c>
      <c r="U1781" s="253"/>
    </row>
    <row r="1782" spans="1:21" s="239" customFormat="1" ht="14.25" customHeight="1">
      <c r="A1782" s="330"/>
      <c r="B1782" s="234"/>
      <c r="C1782" s="262"/>
      <c r="D1782" s="232"/>
      <c r="E1782" s="41"/>
      <c r="F1782" s="41"/>
      <c r="G1782" s="263"/>
      <c r="H1782" s="263"/>
      <c r="I1782" s="263"/>
      <c r="J1782" s="263"/>
      <c r="K1782" s="411"/>
      <c r="L1782" s="235"/>
      <c r="M1782" s="236"/>
      <c r="N1782" s="237"/>
      <c r="O1782" s="237"/>
      <c r="P1782" s="238"/>
      <c r="U1782" s="240"/>
    </row>
    <row r="1783" spans="1:21" ht="14.25" customHeight="1">
      <c r="A1783" s="331" t="s">
        <v>946</v>
      </c>
      <c r="B1783" s="268">
        <v>2</v>
      </c>
      <c r="C1783" s="42">
        <v>0.40625</v>
      </c>
      <c r="D1783" s="12" t="s">
        <v>2756</v>
      </c>
      <c r="E1783" s="329" t="s">
        <v>2757</v>
      </c>
      <c r="F1783" s="498" t="s">
        <v>2710</v>
      </c>
      <c r="G1783" s="36">
        <v>490</v>
      </c>
      <c r="H1783" s="36"/>
      <c r="I1783" s="36" t="s">
        <v>2821</v>
      </c>
      <c r="J1783" s="36"/>
      <c r="K1783" s="412">
        <v>0</v>
      </c>
      <c r="L1783" s="2"/>
      <c r="M1783" s="1">
        <v>2</v>
      </c>
      <c r="N1783" s="15">
        <f>A1784</f>
        <v>45010</v>
      </c>
      <c r="O1783" s="15" t="str">
        <f>IF(A1786="","",A1786)</f>
        <v>Private Uco</v>
      </c>
      <c r="P1783" s="37" t="str">
        <f>A1783</f>
        <v>Sat</v>
      </c>
      <c r="U1783" s="38"/>
    </row>
    <row r="1784" spans="1:21" ht="14.25" customHeight="1">
      <c r="A1784" s="332">
        <v>45010</v>
      </c>
      <c r="B1784" s="268"/>
      <c r="C1784" s="42"/>
      <c r="D1784" s="29" t="s">
        <v>2760</v>
      </c>
      <c r="E1784" s="28"/>
      <c r="F1784" s="370" t="s">
        <v>1403</v>
      </c>
      <c r="G1784" s="342"/>
      <c r="H1784" s="342"/>
      <c r="I1784" s="342"/>
      <c r="J1784" s="36"/>
      <c r="K1784" s="412"/>
      <c r="L1784" s="2"/>
      <c r="M1784" s="1">
        <v>3</v>
      </c>
      <c r="N1784" s="15">
        <f>A1784</f>
        <v>45010</v>
      </c>
      <c r="O1784" s="15" t="str">
        <f>IF(A1786="","",A1786)</f>
        <v>Private Uco</v>
      </c>
      <c r="P1784" s="37" t="str">
        <f>A1783</f>
        <v>Sat</v>
      </c>
      <c r="U1784" s="38"/>
    </row>
    <row r="1785" spans="1:21" ht="14.25" customHeight="1">
      <c r="A1785" s="333">
        <v>259</v>
      </c>
      <c r="B1785" s="268"/>
      <c r="C1785" s="42"/>
      <c r="D1785" s="29"/>
      <c r="E1785" s="28"/>
      <c r="F1785" s="41"/>
      <c r="G1785" s="36"/>
      <c r="H1785" s="342"/>
      <c r="I1785" s="36"/>
      <c r="J1785" s="36"/>
      <c r="K1785" s="412"/>
      <c r="L1785" s="2"/>
      <c r="M1785" s="1">
        <v>4</v>
      </c>
      <c r="N1785" s="15">
        <f>A1784</f>
        <v>45010</v>
      </c>
      <c r="O1785" s="15" t="str">
        <f>IF(A1786="","",A1786)</f>
        <v>Private Uco</v>
      </c>
      <c r="P1785" s="37" t="str">
        <f>A1783</f>
        <v>Sat</v>
      </c>
      <c r="U1785" s="38"/>
    </row>
    <row r="1786" spans="1:21" ht="14.25" customHeight="1">
      <c r="A1786" s="334" t="s">
        <v>852</v>
      </c>
      <c r="B1786" s="268"/>
      <c r="C1786" s="43"/>
      <c r="D1786" s="40"/>
      <c r="E1786" s="39"/>
      <c r="F1786" s="39"/>
      <c r="G1786" s="342"/>
      <c r="H1786" s="342"/>
      <c r="I1786" s="36"/>
      <c r="J1786" s="36"/>
      <c r="K1786" s="412"/>
      <c r="L1786" s="2"/>
      <c r="M1786" s="1">
        <v>5</v>
      </c>
      <c r="N1786" s="15">
        <f>A1784</f>
        <v>45010</v>
      </c>
      <c r="O1786" s="15" t="str">
        <f>IF(A1786="","",A1786)</f>
        <v>Private Uco</v>
      </c>
      <c r="P1786" s="37" t="str">
        <f>A1783</f>
        <v>Sat</v>
      </c>
      <c r="U1786" s="38"/>
    </row>
    <row r="1787" spans="1:21" ht="14.25" customHeight="1">
      <c r="A1787" s="335" t="s">
        <v>2621</v>
      </c>
      <c r="B1787" s="268"/>
      <c r="C1787" s="42"/>
      <c r="D1787" s="29"/>
      <c r="E1787" s="28"/>
      <c r="F1787" s="39"/>
      <c r="G1787" s="36"/>
      <c r="H1787" s="36"/>
      <c r="I1787" s="36"/>
      <c r="J1787" s="36"/>
      <c r="K1787" s="412"/>
      <c r="L1787" s="2"/>
      <c r="M1787" s="1">
        <v>6</v>
      </c>
      <c r="N1787" s="15">
        <f>A1784</f>
        <v>45010</v>
      </c>
      <c r="O1787" s="15" t="str">
        <f>IF(A1786="","",A1786)</f>
        <v>Private Uco</v>
      </c>
      <c r="P1787" s="37" t="str">
        <f>A1783</f>
        <v>Sat</v>
      </c>
      <c r="U1787" s="38"/>
    </row>
    <row r="1788" spans="1:21" ht="14.25" customHeight="1">
      <c r="A1788" s="335" t="s">
        <v>2824</v>
      </c>
      <c r="B1788" s="268"/>
      <c r="C1788" s="42"/>
      <c r="D1788" s="29" t="s">
        <v>2755</v>
      </c>
      <c r="E1788" s="28"/>
      <c r="F1788" s="39">
        <v>0</v>
      </c>
      <c r="G1788" s="36"/>
      <c r="H1788" s="36"/>
      <c r="I1788" s="36"/>
      <c r="J1788" s="36"/>
      <c r="K1788" s="412"/>
      <c r="L1788" s="2"/>
      <c r="M1788" s="1">
        <v>7</v>
      </c>
      <c r="N1788" s="15">
        <f>A1784</f>
        <v>45010</v>
      </c>
      <c r="O1788" s="15" t="str">
        <f>IF(A1786="","",A1786)</f>
        <v>Private Uco</v>
      </c>
      <c r="P1788" s="37" t="str">
        <f>A1783</f>
        <v>Sat</v>
      </c>
      <c r="U1788" s="38"/>
    </row>
    <row r="1789" spans="1:21" ht="14.25" customHeight="1">
      <c r="A1789" s="335" t="s">
        <v>1065</v>
      </c>
      <c r="B1789" s="268"/>
      <c r="C1789" s="42"/>
      <c r="D1789" s="29"/>
      <c r="E1789" s="28"/>
      <c r="F1789" s="39"/>
      <c r="G1789" s="36"/>
      <c r="H1789" s="36"/>
      <c r="I1789" s="36"/>
      <c r="J1789" s="36"/>
      <c r="K1789" s="412"/>
      <c r="L1789" s="2"/>
      <c r="M1789" s="1">
        <v>8</v>
      </c>
      <c r="N1789" s="15">
        <f>A1784</f>
        <v>45010</v>
      </c>
      <c r="O1789" s="15" t="str">
        <f>IF(A1786="","",A1786)</f>
        <v>Private Uco</v>
      </c>
      <c r="P1789" s="37" t="str">
        <f>A1783</f>
        <v>Sat</v>
      </c>
      <c r="U1789" s="38"/>
    </row>
    <row r="1790" spans="1:21" ht="14.25" customHeight="1">
      <c r="A1790" s="337"/>
      <c r="B1790" s="268"/>
      <c r="C1790" s="42"/>
      <c r="D1790" s="29"/>
      <c r="E1790" s="28"/>
      <c r="F1790" s="39"/>
      <c r="G1790" s="36"/>
      <c r="H1790" s="36"/>
      <c r="I1790" s="36"/>
      <c r="J1790" s="36"/>
      <c r="K1790" s="412"/>
      <c r="L1790" s="2"/>
      <c r="M1790" s="1">
        <v>9</v>
      </c>
      <c r="N1790" s="15">
        <f>A1784</f>
        <v>45010</v>
      </c>
      <c r="O1790" s="15" t="str">
        <f>IF(A1786="","",A1786)</f>
        <v>Private Uco</v>
      </c>
      <c r="P1790" s="37" t="str">
        <f>A1783</f>
        <v>Sat</v>
      </c>
      <c r="U1790" s="38"/>
    </row>
    <row r="1791" spans="1:21" ht="14.25" customHeight="1" thickBot="1">
      <c r="A1791" s="336" t="s">
        <v>2822</v>
      </c>
      <c r="B1791" s="277"/>
      <c r="C1791" s="284" t="s">
        <v>2785</v>
      </c>
      <c r="D1791" s="259"/>
      <c r="E1791" s="260"/>
      <c r="F1791" s="46"/>
      <c r="G1791" s="261"/>
      <c r="H1791" s="261"/>
      <c r="I1791" s="261"/>
      <c r="J1791" s="261"/>
      <c r="K1791" s="413"/>
      <c r="L1791" s="3"/>
      <c r="M1791" s="1">
        <v>10</v>
      </c>
      <c r="N1791" s="15">
        <f>A1784</f>
        <v>45010</v>
      </c>
      <c r="O1791" s="15" t="str">
        <f>IF(A1786="","",A1786)</f>
        <v>Private Uco</v>
      </c>
      <c r="P1791" s="37" t="str">
        <f>A1783</f>
        <v>Sat</v>
      </c>
      <c r="U1791" s="38"/>
    </row>
    <row r="1792" spans="1:21" s="239" customFormat="1" ht="14.25" customHeight="1">
      <c r="A1792" s="330"/>
      <c r="B1792" s="234"/>
      <c r="C1792" s="262"/>
      <c r="D1792" s="232"/>
      <c r="E1792" s="41"/>
      <c r="F1792" s="41"/>
      <c r="G1792" s="263"/>
      <c r="H1792" s="263"/>
      <c r="I1792" s="263"/>
      <c r="J1792" s="263"/>
      <c r="K1792" s="411"/>
      <c r="L1792" s="235"/>
      <c r="M1792" s="236"/>
      <c r="N1792" s="237"/>
      <c r="O1792" s="237"/>
      <c r="P1792" s="238"/>
      <c r="U1792" s="240"/>
    </row>
    <row r="1793" spans="1:21" ht="14.25" customHeight="1">
      <c r="A1793" s="331" t="s">
        <v>947</v>
      </c>
      <c r="B1793" s="268">
        <v>2</v>
      </c>
      <c r="C1793" s="42">
        <v>0.3611111111111111</v>
      </c>
      <c r="D1793" s="12" t="s">
        <v>2812</v>
      </c>
      <c r="E1793" s="28" t="s">
        <v>81</v>
      </c>
      <c r="F1793" s="329" t="s">
        <v>2825</v>
      </c>
      <c r="G1793" s="36">
        <v>500</v>
      </c>
      <c r="H1793" s="36"/>
      <c r="I1793" s="36">
        <v>500</v>
      </c>
      <c r="J1793" s="36"/>
      <c r="K1793" s="412">
        <v>0</v>
      </c>
      <c r="L1793" s="2"/>
      <c r="M1793" s="1">
        <v>2</v>
      </c>
      <c r="N1793" s="15">
        <f>A1794</f>
        <v>45011</v>
      </c>
      <c r="O1793" s="15" t="str">
        <f>IF(A1796="","",A1796)</f>
        <v>Private Uco</v>
      </c>
      <c r="P1793" s="37" t="str">
        <f>A1793</f>
        <v>Sun</v>
      </c>
      <c r="U1793" s="38"/>
    </row>
    <row r="1794" spans="1:21" ht="14.25" customHeight="1">
      <c r="A1794" s="332">
        <v>45011</v>
      </c>
      <c r="B1794" s="268"/>
      <c r="C1794" s="42"/>
      <c r="D1794" s="29" t="s">
        <v>2828</v>
      </c>
      <c r="E1794" s="28"/>
      <c r="F1794" s="329" t="s">
        <v>2827</v>
      </c>
      <c r="G1794" s="36"/>
      <c r="H1794" s="36"/>
      <c r="I1794" s="36"/>
      <c r="J1794" s="36"/>
      <c r="K1794" s="412"/>
      <c r="L1794" s="2"/>
      <c r="M1794" s="1">
        <v>3</v>
      </c>
      <c r="N1794" s="15">
        <f>A1794</f>
        <v>45011</v>
      </c>
      <c r="O1794" s="15" t="str">
        <f>IF(A1796="","",A1796)</f>
        <v>Private Uco</v>
      </c>
      <c r="P1794" s="37" t="str">
        <f>A1793</f>
        <v>Sun</v>
      </c>
      <c r="U1794" s="38"/>
    </row>
    <row r="1795" spans="1:21" ht="14.25" customHeight="1">
      <c r="A1795" s="333">
        <v>260</v>
      </c>
      <c r="B1795" s="268"/>
      <c r="C1795" s="42"/>
      <c r="D1795" s="29"/>
      <c r="E1795" s="28"/>
      <c r="F1795" s="329" t="s">
        <v>2826</v>
      </c>
      <c r="G1795" s="36"/>
      <c r="H1795" s="342"/>
      <c r="I1795" s="36"/>
      <c r="J1795" s="36"/>
      <c r="K1795" s="412"/>
      <c r="L1795" s="2"/>
      <c r="M1795" s="1">
        <v>4</v>
      </c>
      <c r="N1795" s="15">
        <f>A1794</f>
        <v>45011</v>
      </c>
      <c r="O1795" s="15" t="str">
        <f>IF(A1796="","",A1796)</f>
        <v>Private Uco</v>
      </c>
      <c r="P1795" s="37" t="str">
        <f>A1793</f>
        <v>Sun</v>
      </c>
      <c r="U1795" s="38"/>
    </row>
    <row r="1796" spans="1:21" ht="14.25" customHeight="1">
      <c r="A1796" s="334" t="s">
        <v>852</v>
      </c>
      <c r="B1796" s="268"/>
      <c r="C1796" s="43"/>
      <c r="D1796" s="40"/>
      <c r="E1796" s="41"/>
      <c r="F1796" s="329" t="s">
        <v>2829</v>
      </c>
      <c r="G1796" s="342"/>
      <c r="H1796" s="342"/>
      <c r="I1796" s="36"/>
      <c r="J1796" s="36"/>
      <c r="K1796" s="412"/>
      <c r="L1796" s="2"/>
      <c r="M1796" s="1">
        <v>5</v>
      </c>
      <c r="N1796" s="15">
        <f>A1794</f>
        <v>45011</v>
      </c>
      <c r="O1796" s="15" t="str">
        <f>IF(A1796="","",A1796)</f>
        <v>Private Uco</v>
      </c>
      <c r="P1796" s="37" t="str">
        <f>A1793</f>
        <v>Sun</v>
      </c>
      <c r="U1796" s="38"/>
    </row>
    <row r="1797" spans="1:21" ht="14.25" customHeight="1">
      <c r="A1797" s="335" t="s">
        <v>2834</v>
      </c>
      <c r="B1797" s="268"/>
      <c r="C1797" s="42"/>
      <c r="D1797" s="29"/>
      <c r="E1797" s="28"/>
      <c r="F1797" s="329" t="s">
        <v>2831</v>
      </c>
      <c r="G1797" s="36"/>
      <c r="H1797" s="36"/>
      <c r="I1797" s="36"/>
      <c r="J1797" s="36"/>
      <c r="K1797" s="412"/>
      <c r="L1797" s="2"/>
      <c r="M1797" s="1">
        <v>6</v>
      </c>
      <c r="N1797" s="15">
        <f>A1794</f>
        <v>45011</v>
      </c>
      <c r="O1797" s="15" t="str">
        <f>IF(A1796="","",A1796)</f>
        <v>Private Uco</v>
      </c>
      <c r="P1797" s="37" t="str">
        <f>A1793</f>
        <v>Sun</v>
      </c>
      <c r="U1797" s="38"/>
    </row>
    <row r="1798" spans="1:21" ht="14.25" customHeight="1">
      <c r="A1798" s="335" t="s">
        <v>2830</v>
      </c>
      <c r="B1798" s="268"/>
      <c r="C1798" s="42"/>
      <c r="D1798" s="29" t="s">
        <v>1105</v>
      </c>
      <c r="E1798" s="28"/>
      <c r="F1798" s="28" t="s">
        <v>2832</v>
      </c>
      <c r="G1798" s="36"/>
      <c r="H1798" s="36"/>
      <c r="I1798" s="36"/>
      <c r="J1798" s="36"/>
      <c r="K1798" s="412"/>
      <c r="L1798" s="2"/>
      <c r="M1798" s="1">
        <v>7</v>
      </c>
      <c r="N1798" s="15">
        <f>A1794</f>
        <v>45011</v>
      </c>
      <c r="O1798" s="15" t="str">
        <f>IF(A1796="","",A1796)</f>
        <v>Private Uco</v>
      </c>
      <c r="P1798" s="37" t="str">
        <f>A1793</f>
        <v>Sun</v>
      </c>
      <c r="U1798" s="38"/>
    </row>
    <row r="1799" spans="1:21" ht="14.25" customHeight="1">
      <c r="A1799" s="335" t="s">
        <v>2835</v>
      </c>
      <c r="B1799" s="268"/>
      <c r="C1799" s="42"/>
      <c r="E1799" s="41" t="s">
        <v>2840</v>
      </c>
      <c r="F1799" s="39"/>
      <c r="G1799" s="36"/>
      <c r="H1799" s="36"/>
      <c r="I1799" s="36"/>
      <c r="J1799" s="36"/>
      <c r="K1799" s="412"/>
      <c r="L1799" s="2"/>
      <c r="M1799" s="1">
        <v>8</v>
      </c>
      <c r="N1799" s="15">
        <f>A1794</f>
        <v>45011</v>
      </c>
      <c r="O1799" s="15" t="str">
        <f>IF(A1796="","",A1796)</f>
        <v>Private Uco</v>
      </c>
      <c r="P1799" s="37" t="str">
        <f>A1793</f>
        <v>Sun</v>
      </c>
      <c r="U1799" s="38"/>
    </row>
    <row r="1800" spans="1:21" ht="14.25" customHeight="1">
      <c r="A1800" s="337"/>
      <c r="B1800" s="268"/>
      <c r="C1800" s="42"/>
      <c r="D1800" s="29"/>
      <c r="E1800" s="28"/>
      <c r="F1800" s="39"/>
      <c r="G1800" s="36"/>
      <c r="H1800" s="36"/>
      <c r="I1800" s="36"/>
      <c r="J1800" s="36"/>
      <c r="K1800" s="412"/>
      <c r="L1800" s="2"/>
      <c r="M1800" s="1">
        <v>9</v>
      </c>
      <c r="N1800" s="15">
        <f>A1794</f>
        <v>45011</v>
      </c>
      <c r="O1800" s="15" t="str">
        <f>IF(A1796="","",A1796)</f>
        <v>Private Uco</v>
      </c>
      <c r="P1800" s="37" t="str">
        <f>A1793</f>
        <v>Sun</v>
      </c>
      <c r="U1800" s="38"/>
    </row>
    <row r="1801" spans="1:21" ht="14.25" customHeight="1" thickBot="1">
      <c r="A1801" s="336" t="s">
        <v>2833</v>
      </c>
      <c r="B1801" s="277"/>
      <c r="C1801" s="284" t="s">
        <v>2784</v>
      </c>
      <c r="D1801" s="259"/>
      <c r="E1801" s="260"/>
      <c r="F1801" s="46"/>
      <c r="G1801" s="261"/>
      <c r="H1801" s="261"/>
      <c r="I1801" s="261"/>
      <c r="J1801" s="261"/>
      <c r="K1801" s="413"/>
      <c r="L1801" s="3"/>
      <c r="M1801" s="1">
        <v>10</v>
      </c>
      <c r="N1801" s="15">
        <f>A1794</f>
        <v>45011</v>
      </c>
      <c r="O1801" s="15" t="str">
        <f>IF(A1796="","",A1796)</f>
        <v>Private Uco</v>
      </c>
      <c r="P1801" s="37" t="str">
        <f>A1793</f>
        <v>Sun</v>
      </c>
      <c r="U1801" s="38"/>
    </row>
    <row r="1802" spans="1:21" s="239" customFormat="1" ht="14.25" customHeight="1">
      <c r="A1802" s="330"/>
      <c r="B1802" s="234"/>
      <c r="C1802" s="262"/>
      <c r="D1802" s="328"/>
      <c r="E1802" s="41"/>
      <c r="F1802" s="41"/>
      <c r="G1802" s="263"/>
      <c r="H1802" s="263"/>
      <c r="I1802" s="263"/>
      <c r="J1802" s="263"/>
      <c r="K1802" s="411"/>
      <c r="L1802" s="235"/>
      <c r="M1802" s="236"/>
      <c r="N1802" s="237"/>
      <c r="O1802" s="237"/>
      <c r="P1802" s="238"/>
      <c r="U1802" s="240"/>
    </row>
    <row r="1803" spans="1:21" ht="14.25" customHeight="1">
      <c r="A1803" s="331" t="s">
        <v>941</v>
      </c>
      <c r="B1803" s="268">
        <v>4</v>
      </c>
      <c r="C1803" s="42">
        <v>0.3611111111111111</v>
      </c>
      <c r="D1803" s="29" t="s">
        <v>2779</v>
      </c>
      <c r="E1803" s="28" t="s">
        <v>873</v>
      </c>
      <c r="F1803" s="329" t="s">
        <v>2780</v>
      </c>
      <c r="G1803" s="36">
        <v>1440</v>
      </c>
      <c r="H1803" s="36"/>
      <c r="I1803" s="36" t="s">
        <v>2775</v>
      </c>
      <c r="J1803" s="36"/>
      <c r="K1803" s="412">
        <v>0</v>
      </c>
      <c r="L1803" s="2"/>
      <c r="M1803" s="1">
        <v>2</v>
      </c>
      <c r="N1803" s="15">
        <f>A1804</f>
        <v>45012</v>
      </c>
      <c r="O1803" s="15" t="str">
        <f>IF(A1806="","",A1806)</f>
        <v>Luján</v>
      </c>
      <c r="P1803" s="37" t="str">
        <f>A1803</f>
        <v>Mon</v>
      </c>
      <c r="U1803" s="38"/>
    </row>
    <row r="1804" spans="1:21" ht="14.25" customHeight="1">
      <c r="A1804" s="332">
        <v>45012</v>
      </c>
      <c r="B1804" s="268"/>
      <c r="C1804" s="42"/>
      <c r="D1804" s="29" t="s">
        <v>2776</v>
      </c>
      <c r="E1804" s="28"/>
      <c r="F1804" s="370" t="s">
        <v>1403</v>
      </c>
      <c r="G1804" s="36"/>
      <c r="H1804" s="36"/>
      <c r="I1804" s="36"/>
      <c r="J1804" s="36"/>
      <c r="K1804" s="412"/>
      <c r="L1804" s="2"/>
      <c r="M1804" s="1">
        <v>3</v>
      </c>
      <c r="N1804" s="15">
        <f>A1804</f>
        <v>45012</v>
      </c>
      <c r="O1804" s="15" t="str">
        <f>IF(A1806="","",A1806)</f>
        <v>Luján</v>
      </c>
      <c r="P1804" s="37" t="str">
        <f>A1803</f>
        <v>Mon</v>
      </c>
      <c r="U1804" s="38"/>
    </row>
    <row r="1805" spans="1:21" ht="14.25" customHeight="1">
      <c r="A1805" s="333">
        <v>261</v>
      </c>
      <c r="B1805" s="268"/>
      <c r="C1805" s="42"/>
      <c r="D1805" s="29" t="s">
        <v>2777</v>
      </c>
      <c r="E1805" s="28"/>
      <c r="F1805" s="28"/>
      <c r="G1805" s="36"/>
      <c r="H1805" s="36"/>
      <c r="I1805" s="36"/>
      <c r="J1805" s="36"/>
      <c r="K1805" s="412"/>
      <c r="L1805" s="2"/>
      <c r="M1805" s="1">
        <v>4</v>
      </c>
      <c r="N1805" s="15">
        <f>A1804</f>
        <v>45012</v>
      </c>
      <c r="O1805" s="15" t="str">
        <f>IF(A1806="","",A1806)</f>
        <v>Luján</v>
      </c>
      <c r="P1805" s="37" t="str">
        <f>A1803</f>
        <v>Mon</v>
      </c>
      <c r="U1805" s="38"/>
    </row>
    <row r="1806" spans="1:21" ht="14.25" customHeight="1">
      <c r="A1806" s="334" t="s">
        <v>64</v>
      </c>
      <c r="B1806" s="268"/>
      <c r="C1806" s="43"/>
      <c r="D1806" s="29" t="s">
        <v>2778</v>
      </c>
      <c r="E1806" s="28"/>
      <c r="F1806" s="41" t="s">
        <v>2844</v>
      </c>
      <c r="G1806" s="36"/>
      <c r="H1806" s="36"/>
      <c r="I1806" s="36"/>
      <c r="J1806" s="36"/>
      <c r="K1806" s="412"/>
      <c r="L1806" s="2"/>
      <c r="M1806" s="1">
        <v>5</v>
      </c>
      <c r="N1806" s="15">
        <f>A1804</f>
        <v>45012</v>
      </c>
      <c r="O1806" s="15" t="str">
        <f>IF(A1806="","",A1806)</f>
        <v>Luján</v>
      </c>
      <c r="P1806" s="37" t="str">
        <f>A1803</f>
        <v>Mon</v>
      </c>
      <c r="U1806" s="38"/>
    </row>
    <row r="1807" spans="1:21" ht="14.25" customHeight="1">
      <c r="A1807" s="335" t="s">
        <v>2637</v>
      </c>
      <c r="B1807" s="268"/>
      <c r="C1807" s="42"/>
      <c r="E1807" s="28"/>
      <c r="F1807" s="28"/>
      <c r="G1807" s="36"/>
      <c r="H1807" s="36"/>
      <c r="I1807" s="36"/>
      <c r="J1807" s="36"/>
      <c r="K1807" s="412"/>
      <c r="L1807" s="2"/>
      <c r="M1807" s="1">
        <v>6</v>
      </c>
      <c r="N1807" s="15">
        <f>A1804</f>
        <v>45012</v>
      </c>
      <c r="O1807" s="15" t="str">
        <f>IF(A1806="","",A1806)</f>
        <v>Luján</v>
      </c>
      <c r="P1807" s="37" t="str">
        <f>A1803</f>
        <v>Mon</v>
      </c>
      <c r="U1807" s="38"/>
    </row>
    <row r="1808" spans="1:21" ht="14.25" customHeight="1">
      <c r="A1808" s="335" t="s">
        <v>1172</v>
      </c>
      <c r="B1808" s="268"/>
      <c r="C1808" s="42"/>
      <c r="D1808" s="29"/>
      <c r="E1808" s="28"/>
      <c r="F1808" s="39"/>
      <c r="G1808" s="36"/>
      <c r="H1808" s="36"/>
      <c r="I1808" s="36"/>
      <c r="J1808" s="36"/>
      <c r="K1808" s="412"/>
      <c r="L1808" s="2"/>
      <c r="M1808" s="1">
        <v>7</v>
      </c>
      <c r="N1808" s="15">
        <f>A1804</f>
        <v>45012</v>
      </c>
      <c r="O1808" s="15" t="str">
        <f>IF(A1806="","",A1806)</f>
        <v>Luján</v>
      </c>
      <c r="P1808" s="37" t="str">
        <f>A1803</f>
        <v>Mon</v>
      </c>
      <c r="U1808" s="38"/>
    </row>
    <row r="1809" spans="1:21" ht="14.25" customHeight="1">
      <c r="A1809" s="335" t="s">
        <v>2836</v>
      </c>
      <c r="B1809" s="268"/>
      <c r="C1809" s="42"/>
      <c r="D1809" s="29"/>
      <c r="E1809" s="28"/>
      <c r="F1809" s="39"/>
      <c r="G1809" s="36"/>
      <c r="H1809" s="36"/>
      <c r="I1809" s="36"/>
      <c r="J1809" s="36"/>
      <c r="K1809" s="412"/>
      <c r="L1809" s="2"/>
      <c r="M1809" s="1">
        <v>8</v>
      </c>
      <c r="N1809" s="15">
        <f>A1804</f>
        <v>45012</v>
      </c>
      <c r="O1809" s="15" t="str">
        <f>IF(A1806="","",A1806)</f>
        <v>Luján</v>
      </c>
      <c r="P1809" s="37" t="str">
        <f>A1803</f>
        <v>Mon</v>
      </c>
      <c r="U1809" s="38"/>
    </row>
    <row r="1810" spans="1:21" ht="14.25" customHeight="1">
      <c r="A1810" s="335" t="s">
        <v>2839</v>
      </c>
      <c r="B1810" s="268"/>
      <c r="C1810" s="42"/>
      <c r="D1810" s="29"/>
      <c r="E1810" s="28"/>
      <c r="F1810" s="39"/>
      <c r="G1810" s="36"/>
      <c r="H1810" s="36"/>
      <c r="I1810" s="36"/>
      <c r="J1810" s="36"/>
      <c r="K1810" s="412"/>
      <c r="L1810" s="2"/>
      <c r="M1810" s="1">
        <v>9</v>
      </c>
      <c r="N1810" s="15">
        <f>A1804</f>
        <v>45012</v>
      </c>
      <c r="O1810" s="15" t="str">
        <f>IF(A1806="","",A1806)</f>
        <v>Luján</v>
      </c>
      <c r="P1810" s="37" t="str">
        <f>A1803</f>
        <v>Mon</v>
      </c>
      <c r="U1810" s="38"/>
    </row>
    <row r="1811" spans="1:21" ht="14.25" customHeight="1" thickBot="1">
      <c r="A1811" s="336" t="s">
        <v>2837</v>
      </c>
      <c r="B1811" s="277"/>
      <c r="C1811" s="284" t="s">
        <v>2771</v>
      </c>
      <c r="D1811" s="259"/>
      <c r="E1811" s="260"/>
      <c r="F1811" s="46"/>
      <c r="G1811" s="261"/>
      <c r="H1811" s="261"/>
      <c r="I1811" s="261"/>
      <c r="J1811" s="261"/>
      <c r="K1811" s="413"/>
      <c r="L1811" s="3"/>
      <c r="M1811" s="1">
        <v>10</v>
      </c>
      <c r="N1811" s="15">
        <f>A1804</f>
        <v>45012</v>
      </c>
      <c r="O1811" s="15" t="str">
        <f>IF(A1806="","",A1806)</f>
        <v>Luján</v>
      </c>
      <c r="P1811" s="37" t="str">
        <f>A1803</f>
        <v>Mon</v>
      </c>
      <c r="U1811" s="38"/>
    </row>
    <row r="1812" spans="1:21" s="239" customFormat="1" ht="14.25" customHeight="1">
      <c r="A1812" s="330"/>
      <c r="B1812" s="234"/>
      <c r="C1812" s="262"/>
      <c r="D1812" s="232"/>
      <c r="E1812" s="41"/>
      <c r="F1812" s="41"/>
      <c r="G1812" s="263"/>
      <c r="H1812" s="263"/>
      <c r="I1812" s="263"/>
      <c r="J1812" s="263"/>
      <c r="K1812" s="411"/>
      <c r="L1812" s="235"/>
      <c r="M1812" s="236"/>
      <c r="N1812" s="237"/>
      <c r="O1812" s="237"/>
      <c r="P1812" s="238"/>
      <c r="U1812" s="240"/>
    </row>
    <row r="1813" spans="1:21" ht="14.25" customHeight="1">
      <c r="A1813" s="331" t="s">
        <v>944</v>
      </c>
      <c r="B1813" s="268">
        <v>2</v>
      </c>
      <c r="C1813" s="42">
        <v>0.37152777777777773</v>
      </c>
      <c r="D1813" s="12" t="s">
        <v>2803</v>
      </c>
      <c r="E1813" s="28" t="s">
        <v>2804</v>
      </c>
      <c r="F1813" s="329" t="s">
        <v>2806</v>
      </c>
      <c r="G1813" s="36">
        <v>470</v>
      </c>
      <c r="H1813" s="36"/>
      <c r="I1813" s="36" t="s">
        <v>2853</v>
      </c>
      <c r="J1813" s="36"/>
      <c r="K1813" s="412">
        <v>0</v>
      </c>
      <c r="L1813" s="2"/>
      <c r="M1813" s="1">
        <v>2</v>
      </c>
      <c r="N1813" s="15">
        <f>A1814</f>
        <v>45015</v>
      </c>
      <c r="O1813" s="15" t="str">
        <f>IF(A1816="","",A1816)</f>
        <v>Private Luján</v>
      </c>
      <c r="P1813" s="37" t="str">
        <f>A1813</f>
        <v>Thu</v>
      </c>
      <c r="U1813" s="38"/>
    </row>
    <row r="1814" spans="1:21" ht="14.25" customHeight="1">
      <c r="A1814" s="332">
        <v>45015</v>
      </c>
      <c r="B1814" s="268"/>
      <c r="C1814" s="42"/>
      <c r="D1814" s="29" t="s">
        <v>2807</v>
      </c>
      <c r="E1814" s="329" t="s">
        <v>2855</v>
      </c>
      <c r="F1814" s="41"/>
      <c r="G1814" s="36"/>
      <c r="H1814" s="36"/>
      <c r="I1814" s="36"/>
      <c r="J1814" s="36"/>
      <c r="K1814" s="412"/>
      <c r="L1814" s="2"/>
      <c r="M1814" s="1">
        <v>3</v>
      </c>
      <c r="N1814" s="15">
        <f>A1814</f>
        <v>45015</v>
      </c>
      <c r="O1814" s="15" t="str">
        <f>IF(A1816="","",A1816)</f>
        <v>Private Luján</v>
      </c>
      <c r="P1814" s="37" t="str">
        <f>A1813</f>
        <v>Thu</v>
      </c>
      <c r="U1814" s="38"/>
    </row>
    <row r="1815" spans="1:21" ht="14.25" customHeight="1">
      <c r="A1815" s="333">
        <v>262</v>
      </c>
      <c r="B1815" s="268"/>
      <c r="C1815" s="42"/>
      <c r="D1815" s="29"/>
      <c r="E1815" s="329" t="s">
        <v>2856</v>
      </c>
      <c r="F1815" s="41"/>
      <c r="G1815" s="36"/>
      <c r="H1815" s="342"/>
      <c r="I1815" s="36"/>
      <c r="J1815" s="36"/>
      <c r="K1815" s="412"/>
      <c r="L1815" s="2"/>
      <c r="M1815" s="1">
        <v>4</v>
      </c>
      <c r="N1815" s="15">
        <f>A1814</f>
        <v>45015</v>
      </c>
      <c r="O1815" s="15" t="str">
        <f>IF(A1816="","",A1816)</f>
        <v>Private Luján</v>
      </c>
      <c r="P1815" s="37" t="str">
        <f>A1813</f>
        <v>Thu</v>
      </c>
      <c r="U1815" s="38"/>
    </row>
    <row r="1816" spans="1:21" ht="14.25" customHeight="1">
      <c r="A1816" s="334" t="s">
        <v>859</v>
      </c>
      <c r="B1816" s="268"/>
      <c r="C1816" s="43"/>
      <c r="D1816" s="40"/>
      <c r="E1816" s="28" t="s">
        <v>2857</v>
      </c>
      <c r="F1816" s="41"/>
      <c r="G1816" s="342"/>
      <c r="H1816" s="342"/>
      <c r="I1816" s="36"/>
      <c r="J1816" s="36"/>
      <c r="K1816" s="412"/>
      <c r="L1816" s="2"/>
      <c r="M1816" s="1">
        <v>5</v>
      </c>
      <c r="N1816" s="15">
        <f>A1814</f>
        <v>45015</v>
      </c>
      <c r="O1816" s="15" t="str">
        <f>IF(A1816="","",A1816)</f>
        <v>Private Luján</v>
      </c>
      <c r="P1816" s="37" t="str">
        <f>A1813</f>
        <v>Thu</v>
      </c>
      <c r="U1816" s="38"/>
    </row>
    <row r="1817" spans="1:21" ht="14.25" customHeight="1">
      <c r="A1817" s="335" t="s">
        <v>2808</v>
      </c>
      <c r="B1817" s="268"/>
      <c r="C1817" s="42"/>
      <c r="D1817" s="29"/>
      <c r="E1817" s="28"/>
      <c r="F1817" s="13" t="s">
        <v>2854</v>
      </c>
      <c r="G1817" s="36"/>
      <c r="H1817" s="36"/>
      <c r="I1817" s="36"/>
      <c r="J1817" s="36"/>
      <c r="K1817" s="412"/>
      <c r="L1817" s="2"/>
      <c r="M1817" s="1">
        <v>6</v>
      </c>
      <c r="N1817" s="15">
        <f>A1814</f>
        <v>45015</v>
      </c>
      <c r="O1817" s="15" t="str">
        <f>IF(A1816="","",A1816)</f>
        <v>Private Luján</v>
      </c>
      <c r="P1817" s="37" t="str">
        <f>A1813</f>
        <v>Thu</v>
      </c>
      <c r="U1817" s="38"/>
    </row>
    <row r="1818" spans="1:21" ht="14.25" customHeight="1">
      <c r="A1818" s="335" t="s">
        <v>2809</v>
      </c>
      <c r="B1818" s="268"/>
      <c r="C1818" s="42"/>
      <c r="D1818" s="29" t="s">
        <v>1105</v>
      </c>
      <c r="E1818" s="28"/>
      <c r="F1818" s="28" t="s">
        <v>2858</v>
      </c>
      <c r="G1818" s="36"/>
      <c r="H1818" s="36"/>
      <c r="I1818" s="36"/>
      <c r="J1818" s="36"/>
      <c r="K1818" s="412"/>
      <c r="L1818" s="2"/>
      <c r="M1818" s="1">
        <v>7</v>
      </c>
      <c r="N1818" s="15">
        <f>A1814</f>
        <v>45015</v>
      </c>
      <c r="O1818" s="15" t="str">
        <f>IF(A1816="","",A1816)</f>
        <v>Private Luján</v>
      </c>
      <c r="P1818" s="37" t="str">
        <f>A1813</f>
        <v>Thu</v>
      </c>
      <c r="U1818" s="38"/>
    </row>
    <row r="1819" spans="1:21" ht="14.25" customHeight="1">
      <c r="A1819" s="335" t="s">
        <v>2842</v>
      </c>
      <c r="B1819" s="268"/>
      <c r="C1819" s="42"/>
      <c r="E1819" s="28"/>
      <c r="F1819" s="370" t="s">
        <v>1403</v>
      </c>
      <c r="G1819" s="36"/>
      <c r="H1819" s="36"/>
      <c r="I1819" s="36"/>
      <c r="J1819" s="36"/>
      <c r="K1819" s="412"/>
      <c r="L1819" s="2"/>
      <c r="M1819" s="1">
        <v>8</v>
      </c>
      <c r="N1819" s="15">
        <f>A1814</f>
        <v>45015</v>
      </c>
      <c r="O1819" s="15" t="str">
        <f>IF(A1816="","",A1816)</f>
        <v>Private Luján</v>
      </c>
      <c r="P1819" s="37" t="str">
        <f>A1813</f>
        <v>Thu</v>
      </c>
      <c r="U1819" s="38"/>
    </row>
    <row r="1820" spans="1:21" ht="14.25" customHeight="1">
      <c r="A1820" s="337"/>
      <c r="B1820" s="268"/>
      <c r="C1820" s="42"/>
      <c r="D1820" s="29"/>
      <c r="E1820" s="28"/>
      <c r="F1820" s="341" t="s">
        <v>2868</v>
      </c>
      <c r="G1820" s="36"/>
      <c r="H1820" s="36"/>
      <c r="I1820" s="36"/>
      <c r="J1820" s="36"/>
      <c r="K1820" s="412"/>
      <c r="L1820" s="2"/>
      <c r="M1820" s="1">
        <v>9</v>
      </c>
      <c r="N1820" s="15">
        <f>A1814</f>
        <v>45015</v>
      </c>
      <c r="O1820" s="15" t="str">
        <f>IF(A1816="","",A1816)</f>
        <v>Private Luján</v>
      </c>
      <c r="P1820" s="37" t="str">
        <f>A1813</f>
        <v>Thu</v>
      </c>
      <c r="U1820" s="38"/>
    </row>
    <row r="1821" spans="1:21" ht="14.25" customHeight="1" thickBot="1">
      <c r="A1821" s="336" t="s">
        <v>2860</v>
      </c>
      <c r="B1821" s="277"/>
      <c r="C1821" s="284" t="s">
        <v>2720</v>
      </c>
      <c r="D1821" s="259"/>
      <c r="E1821" s="260"/>
      <c r="F1821" s="46"/>
      <c r="G1821" s="261"/>
      <c r="H1821" s="261"/>
      <c r="I1821" s="261"/>
      <c r="J1821" s="261"/>
      <c r="K1821" s="413"/>
      <c r="L1821" s="3"/>
      <c r="M1821" s="1">
        <v>10</v>
      </c>
      <c r="N1821" s="15">
        <f>A1814</f>
        <v>45015</v>
      </c>
      <c r="O1821" s="15" t="str">
        <f>IF(A1816="","",A1816)</f>
        <v>Private Luján</v>
      </c>
      <c r="P1821" s="37" t="str">
        <f>A1813</f>
        <v>Thu</v>
      </c>
      <c r="U1821" s="38"/>
    </row>
    <row r="1822" spans="1:21" s="239" customFormat="1" ht="14.25" customHeight="1">
      <c r="A1822" s="330"/>
      <c r="B1822" s="234"/>
      <c r="C1822" s="262"/>
      <c r="D1822" s="328"/>
      <c r="E1822" s="41"/>
      <c r="F1822" s="41"/>
      <c r="G1822" s="263"/>
      <c r="H1822" s="263"/>
      <c r="I1822" s="263"/>
      <c r="J1822" s="263"/>
      <c r="K1822" s="411"/>
      <c r="L1822" s="235"/>
      <c r="M1822" s="236"/>
      <c r="N1822" s="237"/>
      <c r="O1822" s="237"/>
      <c r="P1822" s="238"/>
      <c r="U1822" s="240"/>
    </row>
    <row r="1823" spans="1:21" ht="14.25" customHeight="1">
      <c r="A1823" s="331" t="s">
        <v>946</v>
      </c>
      <c r="B1823" s="268">
        <v>4</v>
      </c>
      <c r="C1823" s="42">
        <v>0.3576388888888889</v>
      </c>
      <c r="D1823" s="12" t="s">
        <v>2749</v>
      </c>
      <c r="E1823" s="28" t="s">
        <v>2849</v>
      </c>
      <c r="F1823" s="513" t="s">
        <v>2866</v>
      </c>
      <c r="G1823" s="36">
        <v>555</v>
      </c>
      <c r="H1823" s="342"/>
      <c r="I1823" s="36" t="s">
        <v>2891</v>
      </c>
      <c r="J1823" s="36"/>
      <c r="K1823" s="412">
        <v>0</v>
      </c>
      <c r="L1823" s="2"/>
      <c r="M1823" s="1">
        <v>2</v>
      </c>
      <c r="N1823" s="15">
        <f>A1824</f>
        <v>45017</v>
      </c>
      <c r="O1823" s="15" t="str">
        <f>IF(A1826="","",A1826)</f>
        <v>Luján</v>
      </c>
      <c r="P1823" s="37" t="str">
        <f>A1823</f>
        <v>Sat</v>
      </c>
      <c r="U1823" s="38"/>
    </row>
    <row r="1824" spans="1:21" ht="14.25" customHeight="1">
      <c r="A1824" s="332">
        <v>45017</v>
      </c>
      <c r="B1824" s="268"/>
      <c r="C1824" s="42"/>
      <c r="D1824" s="29" t="s">
        <v>2851</v>
      </c>
      <c r="E1824" s="343" t="s">
        <v>2850</v>
      </c>
      <c r="F1824" s="28" t="s">
        <v>2883</v>
      </c>
      <c r="G1824" s="342"/>
      <c r="H1824" s="342"/>
      <c r="I1824" s="342"/>
      <c r="J1824" s="36"/>
      <c r="K1824" s="412"/>
      <c r="L1824" s="2"/>
      <c r="M1824" s="1">
        <v>3</v>
      </c>
      <c r="N1824" s="15">
        <f>A1824</f>
        <v>45017</v>
      </c>
      <c r="O1824" s="15" t="str">
        <f>IF(A1826="","",A1826)</f>
        <v>Luján</v>
      </c>
      <c r="P1824" s="37" t="str">
        <f>A1823</f>
        <v>Sat</v>
      </c>
      <c r="U1824" s="38"/>
    </row>
    <row r="1825" spans="1:21" ht="14.25" customHeight="1">
      <c r="A1825" s="333">
        <v>263</v>
      </c>
      <c r="B1825" s="268"/>
      <c r="C1825" s="42"/>
      <c r="D1825" s="29" t="s">
        <v>2852</v>
      </c>
      <c r="E1825" s="39"/>
      <c r="F1825" s="41"/>
      <c r="G1825" s="342"/>
      <c r="H1825" s="342"/>
      <c r="I1825" s="342"/>
      <c r="J1825" s="36"/>
      <c r="K1825" s="412"/>
      <c r="L1825" s="2"/>
      <c r="M1825" s="1">
        <v>4</v>
      </c>
      <c r="N1825" s="15">
        <f>A1824</f>
        <v>45017</v>
      </c>
      <c r="O1825" s="15" t="str">
        <f>IF(A1826="","",A1826)</f>
        <v>Luján</v>
      </c>
      <c r="P1825" s="37" t="str">
        <f>A1823</f>
        <v>Sat</v>
      </c>
      <c r="U1825" s="38"/>
    </row>
    <row r="1826" spans="1:21" ht="14.25" customHeight="1">
      <c r="A1826" s="334" t="s">
        <v>64</v>
      </c>
      <c r="B1826" s="268"/>
      <c r="C1826" s="42">
        <v>0.375</v>
      </c>
      <c r="D1826" s="29" t="s">
        <v>2863</v>
      </c>
      <c r="E1826" s="28" t="s">
        <v>303</v>
      </c>
      <c r="F1826" s="345" t="s">
        <v>2864</v>
      </c>
      <c r="G1826" s="36">
        <v>185</v>
      </c>
      <c r="H1826" s="342"/>
      <c r="I1826" s="36"/>
      <c r="J1826" s="36">
        <v>185</v>
      </c>
      <c r="K1826" s="412">
        <v>0</v>
      </c>
      <c r="L1826" s="2"/>
      <c r="M1826" s="1">
        <v>5</v>
      </c>
      <c r="N1826" s="15">
        <f>A1824</f>
        <v>45017</v>
      </c>
      <c r="O1826" s="15" t="str">
        <f>IF(A1826="","",A1826)</f>
        <v>Luján</v>
      </c>
      <c r="P1826" s="37" t="str">
        <f>A1823</f>
        <v>Sat</v>
      </c>
      <c r="U1826" s="38"/>
    </row>
    <row r="1827" spans="1:21" ht="14.25" customHeight="1">
      <c r="A1827" s="335" t="s">
        <v>1674</v>
      </c>
      <c r="B1827" s="268"/>
      <c r="C1827" s="42"/>
      <c r="D1827" s="29"/>
      <c r="E1827" s="28"/>
      <c r="G1827" s="36"/>
      <c r="H1827" s="36"/>
      <c r="I1827" s="36"/>
      <c r="J1827" s="36"/>
      <c r="K1827" s="412"/>
      <c r="L1827" s="2"/>
      <c r="M1827" s="1">
        <v>6</v>
      </c>
      <c r="N1827" s="15">
        <f>A1824</f>
        <v>45017</v>
      </c>
      <c r="O1827" s="15" t="str">
        <f>IF(A1826="","",A1826)</f>
        <v>Luján</v>
      </c>
      <c r="P1827" s="37" t="str">
        <f>A1823</f>
        <v>Sat</v>
      </c>
      <c r="U1827" s="38"/>
    </row>
    <row r="1828" spans="1:21" ht="14.25" customHeight="1">
      <c r="A1828" s="335" t="s">
        <v>2881</v>
      </c>
      <c r="B1828" s="268"/>
      <c r="C1828" s="42"/>
      <c r="D1828" s="29"/>
      <c r="E1828" s="28"/>
      <c r="F1828" s="39"/>
      <c r="G1828" s="36"/>
      <c r="H1828" s="36"/>
      <c r="I1828" s="36"/>
      <c r="J1828" s="36"/>
      <c r="K1828" s="412"/>
      <c r="L1828" s="2"/>
      <c r="M1828" s="1">
        <v>7</v>
      </c>
      <c r="N1828" s="15">
        <f>A1824</f>
        <v>45017</v>
      </c>
      <c r="O1828" s="15" t="str">
        <f>IF(A1826="","",A1826)</f>
        <v>Luján</v>
      </c>
      <c r="P1828" s="37" t="str">
        <f>A1823</f>
        <v>Sat</v>
      </c>
      <c r="U1828" s="38"/>
    </row>
    <row r="1829" spans="1:21" ht="14.25" customHeight="1">
      <c r="A1829" s="335" t="s">
        <v>1028</v>
      </c>
      <c r="B1829" s="268"/>
      <c r="C1829" s="42"/>
      <c r="D1829" s="29"/>
      <c r="E1829" s="28"/>
      <c r="F1829" s="39"/>
      <c r="G1829" s="36"/>
      <c r="H1829" s="36"/>
      <c r="I1829" s="36"/>
      <c r="J1829" s="36"/>
      <c r="K1829" s="412"/>
      <c r="L1829" s="2"/>
      <c r="M1829" s="1">
        <v>8</v>
      </c>
      <c r="N1829" s="15">
        <f>A1824</f>
        <v>45017</v>
      </c>
      <c r="O1829" s="15" t="str">
        <f>IF(A1826="","",A1826)</f>
        <v>Luján</v>
      </c>
      <c r="P1829" s="37" t="str">
        <f>A1823</f>
        <v>Sat</v>
      </c>
      <c r="U1829" s="38"/>
    </row>
    <row r="1830" spans="1:21" ht="14.25" customHeight="1">
      <c r="A1830" s="335" t="s">
        <v>2882</v>
      </c>
      <c r="B1830" s="268"/>
      <c r="C1830" s="42"/>
      <c r="D1830" s="29"/>
      <c r="E1830" s="28"/>
      <c r="F1830" s="39"/>
      <c r="G1830" s="36"/>
      <c r="H1830" s="36"/>
      <c r="I1830" s="36"/>
      <c r="J1830" s="36"/>
      <c r="K1830" s="412"/>
      <c r="L1830" s="2"/>
      <c r="M1830" s="1">
        <v>9</v>
      </c>
      <c r="N1830" s="15">
        <f>A1824</f>
        <v>45017</v>
      </c>
      <c r="O1830" s="15" t="str">
        <f>IF(A1826="","",A1826)</f>
        <v>Luján</v>
      </c>
      <c r="P1830" s="37" t="str">
        <f>A1823</f>
        <v>Sat</v>
      </c>
      <c r="U1830" s="38"/>
    </row>
    <row r="1831" spans="1:21" ht="14.25" customHeight="1" thickBot="1">
      <c r="A1831" s="336" t="s">
        <v>2878</v>
      </c>
      <c r="B1831" s="277"/>
      <c r="C1831" s="284" t="s">
        <v>2841</v>
      </c>
      <c r="D1831" s="259"/>
      <c r="E1831" s="260"/>
      <c r="F1831" s="46"/>
      <c r="G1831" s="261"/>
      <c r="H1831" s="261"/>
      <c r="I1831" s="261"/>
      <c r="J1831" s="261"/>
      <c r="K1831" s="413"/>
      <c r="L1831" s="3"/>
      <c r="M1831" s="1">
        <v>10</v>
      </c>
      <c r="N1831" s="15">
        <f>A1824</f>
        <v>45017</v>
      </c>
      <c r="O1831" s="15" t="str">
        <f>IF(A1826="","",A1826)</f>
        <v>Luján</v>
      </c>
      <c r="P1831" s="37" t="str">
        <f>A1823</f>
        <v>Sat</v>
      </c>
      <c r="U1831" s="38"/>
    </row>
    <row r="1832" spans="1:21" s="246" customFormat="1" ht="14.25" customHeight="1">
      <c r="A1832" s="330"/>
      <c r="B1832" s="242"/>
      <c r="C1832" s="324"/>
      <c r="D1832" s="243"/>
      <c r="E1832" s="255"/>
      <c r="F1832" s="255"/>
      <c r="G1832" s="245"/>
      <c r="H1832" s="245"/>
      <c r="I1832" s="245"/>
      <c r="J1832" s="245"/>
      <c r="K1832" s="245"/>
      <c r="L1832" s="244"/>
      <c r="N1832" s="247"/>
      <c r="O1832" s="247"/>
      <c r="P1832" s="248"/>
      <c r="U1832" s="249"/>
    </row>
    <row r="1833" spans="1:21" s="252" customFormat="1" ht="14.25" customHeight="1">
      <c r="A1833" s="331" t="s">
        <v>947</v>
      </c>
      <c r="B1833" s="272">
        <v>4</v>
      </c>
      <c r="C1833" s="325">
        <v>0.46527777777777773</v>
      </c>
      <c r="D1833" s="270" t="s">
        <v>1160</v>
      </c>
      <c r="E1833" s="269" t="s">
        <v>550</v>
      </c>
      <c r="F1833" s="419" t="s">
        <v>2668</v>
      </c>
      <c r="G1833" s="251" t="s">
        <v>1165</v>
      </c>
      <c r="H1833" s="251"/>
      <c r="I1833" s="251">
        <v>629</v>
      </c>
      <c r="J1833" s="251">
        <v>996.72</v>
      </c>
      <c r="K1833" s="454">
        <v>0</v>
      </c>
      <c r="L1833" s="250"/>
      <c r="M1833" s="252">
        <v>2</v>
      </c>
      <c r="N1833" s="253">
        <f>A1834</f>
        <v>45018</v>
      </c>
      <c r="O1833" s="253" t="str">
        <f>IF(A1836="","",A1836)</f>
        <v>Private Uco</v>
      </c>
      <c r="P1833" s="254" t="str">
        <f>A1833</f>
        <v>Sun</v>
      </c>
      <c r="U1833" s="253"/>
    </row>
    <row r="1834" spans="1:21" s="252" customFormat="1" ht="14.25" customHeight="1">
      <c r="A1834" s="332">
        <v>45018</v>
      </c>
      <c r="B1834" s="272"/>
      <c r="C1834" s="325"/>
      <c r="D1834" s="271" t="s">
        <v>846</v>
      </c>
      <c r="E1834" s="269"/>
      <c r="F1834" s="269" t="s">
        <v>1159</v>
      </c>
      <c r="G1834" s="251"/>
      <c r="H1834" s="251"/>
      <c r="I1834" s="251"/>
      <c r="J1834" s="251"/>
      <c r="K1834" s="454"/>
      <c r="L1834" s="250"/>
      <c r="M1834" s="252">
        <v>3</v>
      </c>
      <c r="N1834" s="253">
        <f>A1834</f>
        <v>45018</v>
      </c>
      <c r="O1834" s="253" t="str">
        <f>IF(A1836="","",A1836)</f>
        <v>Private Uco</v>
      </c>
      <c r="P1834" s="254" t="str">
        <f>A1833</f>
        <v>Sun</v>
      </c>
      <c r="U1834" s="253"/>
    </row>
    <row r="1835" spans="1:21" s="252" customFormat="1" ht="14.25" customHeight="1">
      <c r="A1835" s="333">
        <v>264</v>
      </c>
      <c r="B1835" s="272"/>
      <c r="C1835" s="325"/>
      <c r="D1835" s="271" t="s">
        <v>1161</v>
      </c>
      <c r="E1835" s="269"/>
      <c r="F1835" s="419" t="s">
        <v>2509</v>
      </c>
      <c r="G1835" s="251"/>
      <c r="H1835" s="251"/>
      <c r="I1835" s="251"/>
      <c r="J1835" s="251"/>
      <c r="K1835" s="454"/>
      <c r="L1835" s="250"/>
      <c r="M1835" s="252">
        <v>4</v>
      </c>
      <c r="N1835" s="253">
        <f>A1834</f>
        <v>45018</v>
      </c>
      <c r="O1835" s="253" t="str">
        <f>IF(A1836="","",A1836)</f>
        <v>Private Uco</v>
      </c>
      <c r="P1835" s="254" t="str">
        <f>A1833</f>
        <v>Sun</v>
      </c>
      <c r="U1835" s="253"/>
    </row>
    <row r="1836" spans="1:21" s="252" customFormat="1" ht="14.25" customHeight="1">
      <c r="A1836" s="334" t="s">
        <v>852</v>
      </c>
      <c r="B1836" s="272"/>
      <c r="C1836" s="326"/>
      <c r="D1836" s="271" t="s">
        <v>1162</v>
      </c>
      <c r="E1836" s="515" t="s">
        <v>2899</v>
      </c>
      <c r="F1836" s="269"/>
      <c r="G1836" s="251"/>
      <c r="H1836" s="251"/>
      <c r="I1836" s="251"/>
      <c r="J1836" s="251"/>
      <c r="K1836" s="454"/>
      <c r="L1836" s="250"/>
      <c r="M1836" s="252">
        <v>5</v>
      </c>
      <c r="N1836" s="253">
        <f>A1834</f>
        <v>45018</v>
      </c>
      <c r="O1836" s="253" t="str">
        <f>IF(A1836="","",A1836)</f>
        <v>Private Uco</v>
      </c>
      <c r="P1836" s="254" t="str">
        <f>A1833</f>
        <v>Sun</v>
      </c>
      <c r="U1836" s="253"/>
    </row>
    <row r="1837" spans="1:21" s="252" customFormat="1" ht="14.25" customHeight="1">
      <c r="A1837" s="335" t="s">
        <v>2895</v>
      </c>
      <c r="B1837" s="272"/>
      <c r="C1837" s="325"/>
      <c r="D1837" s="271"/>
      <c r="E1837" s="269"/>
      <c r="F1837" s="255"/>
      <c r="G1837" s="251"/>
      <c r="H1837" s="251"/>
      <c r="I1837" s="251"/>
      <c r="J1837" s="251"/>
      <c r="K1837" s="454"/>
      <c r="L1837" s="250"/>
      <c r="M1837" s="252">
        <v>6</v>
      </c>
      <c r="N1837" s="253">
        <f>A1834</f>
        <v>45018</v>
      </c>
      <c r="O1837" s="253" t="str">
        <f>IF(A1836="","",A1836)</f>
        <v>Private Uco</v>
      </c>
      <c r="P1837" s="254" t="str">
        <f>A1833</f>
        <v>Sun</v>
      </c>
      <c r="U1837" s="253"/>
    </row>
    <row r="1838" spans="1:21" s="252" customFormat="1" ht="14.25" customHeight="1">
      <c r="A1838" s="335" t="s">
        <v>2896</v>
      </c>
      <c r="B1838" s="272"/>
      <c r="C1838" s="325"/>
      <c r="D1838" s="271"/>
      <c r="E1838" s="269"/>
      <c r="F1838" s="244"/>
      <c r="G1838" s="251"/>
      <c r="H1838" s="251"/>
      <c r="I1838" s="251"/>
      <c r="J1838" s="251"/>
      <c r="K1838" s="454"/>
      <c r="L1838" s="250"/>
      <c r="M1838" s="252">
        <v>7</v>
      </c>
      <c r="N1838" s="253">
        <f>A1834</f>
        <v>45018</v>
      </c>
      <c r="O1838" s="253" t="str">
        <f>IF(A1836="","",A1836)</f>
        <v>Private Uco</v>
      </c>
      <c r="P1838" s="254" t="str">
        <f>A1833</f>
        <v>Sun</v>
      </c>
      <c r="U1838" s="253"/>
    </row>
    <row r="1839" spans="1:21" s="252" customFormat="1" ht="14.25" customHeight="1">
      <c r="A1839" s="514"/>
      <c r="B1839" s="272"/>
      <c r="C1839" s="325"/>
      <c r="D1839" s="271" t="s">
        <v>1720</v>
      </c>
      <c r="E1839" s="269"/>
      <c r="F1839" s="244"/>
      <c r="G1839" s="251"/>
      <c r="H1839" s="251"/>
      <c r="I1839" s="251"/>
      <c r="J1839" s="251"/>
      <c r="K1839" s="454"/>
      <c r="L1839" s="250"/>
      <c r="M1839" s="252">
        <v>8</v>
      </c>
      <c r="N1839" s="253">
        <f>A1834</f>
        <v>45018</v>
      </c>
      <c r="O1839" s="253" t="str">
        <f>IF(A1836="","",A1836)</f>
        <v>Private Uco</v>
      </c>
      <c r="P1839" s="254" t="str">
        <f>A1833</f>
        <v>Sun</v>
      </c>
      <c r="U1839" s="253"/>
    </row>
    <row r="1840" spans="1:21" s="252" customFormat="1" ht="14.25" customHeight="1">
      <c r="A1840" s="337"/>
      <c r="B1840" s="272"/>
      <c r="C1840" s="325"/>
      <c r="D1840" s="271"/>
      <c r="E1840" s="269"/>
      <c r="F1840" s="244"/>
      <c r="G1840" s="251"/>
      <c r="H1840" s="251"/>
      <c r="I1840" s="251"/>
      <c r="J1840" s="251"/>
      <c r="K1840" s="454"/>
      <c r="L1840" s="250"/>
      <c r="M1840" s="252">
        <v>9</v>
      </c>
      <c r="N1840" s="253">
        <f>A1834</f>
        <v>45018</v>
      </c>
      <c r="O1840" s="253" t="str">
        <f>IF(A1836="","",A1836)</f>
        <v>Private Uco</v>
      </c>
      <c r="P1840" s="254" t="str">
        <f>A1833</f>
        <v>Sun</v>
      </c>
      <c r="U1840" s="253"/>
    </row>
    <row r="1841" spans="1:21" s="252" customFormat="1" ht="14.25" customHeight="1" thickBot="1">
      <c r="A1841" s="336" t="s">
        <v>2884</v>
      </c>
      <c r="B1841" s="278"/>
      <c r="C1841" s="327" t="s">
        <v>2359</v>
      </c>
      <c r="D1841" s="264"/>
      <c r="E1841" s="265"/>
      <c r="F1841" s="258"/>
      <c r="G1841" s="266"/>
      <c r="H1841" s="266"/>
      <c r="I1841" s="266"/>
      <c r="J1841" s="266"/>
      <c r="K1841" s="459"/>
      <c r="L1841" s="257"/>
      <c r="M1841" s="252">
        <v>10</v>
      </c>
      <c r="N1841" s="253">
        <f>A1834</f>
        <v>45018</v>
      </c>
      <c r="O1841" s="253" t="str">
        <f>IF(A1836="","",A1836)</f>
        <v>Private Uco</v>
      </c>
      <c r="P1841" s="254" t="str">
        <f>A1833</f>
        <v>Sun</v>
      </c>
      <c r="U1841" s="253"/>
    </row>
    <row r="1842" spans="1:21" s="246" customFormat="1" ht="14.25" customHeight="1">
      <c r="A1842" s="330"/>
      <c r="B1842" s="242"/>
      <c r="C1842" s="324"/>
      <c r="D1842" s="243"/>
      <c r="E1842" s="255"/>
      <c r="F1842" s="255"/>
      <c r="G1842" s="245"/>
      <c r="H1842" s="245"/>
      <c r="I1842" s="245"/>
      <c r="J1842" s="245"/>
      <c r="K1842" s="245"/>
      <c r="L1842" s="244"/>
      <c r="N1842" s="247"/>
      <c r="O1842" s="247"/>
      <c r="P1842" s="248"/>
      <c r="U1842" s="249"/>
    </row>
    <row r="1843" spans="1:21" s="252" customFormat="1" ht="14.25" customHeight="1">
      <c r="A1843" s="331" t="s">
        <v>947</v>
      </c>
      <c r="B1843" s="272">
        <v>2</v>
      </c>
      <c r="C1843" s="325">
        <v>0.35416666666666669</v>
      </c>
      <c r="D1843" s="270" t="s">
        <v>2879</v>
      </c>
      <c r="E1843" s="269" t="s">
        <v>310</v>
      </c>
      <c r="F1843" s="419" t="s">
        <v>1194</v>
      </c>
      <c r="G1843" s="251">
        <v>390</v>
      </c>
      <c r="H1843" s="251"/>
      <c r="I1843" s="251">
        <v>390</v>
      </c>
      <c r="J1843" s="251"/>
      <c r="K1843" s="454">
        <v>0</v>
      </c>
      <c r="L1843" s="250"/>
      <c r="M1843" s="252">
        <v>2</v>
      </c>
      <c r="N1843" s="253">
        <f>A1844</f>
        <v>45018</v>
      </c>
      <c r="O1843" s="253" t="str">
        <f>IF(A1846="","",A1846)</f>
        <v>Uco</v>
      </c>
      <c r="P1843" s="254" t="str">
        <f>A1843</f>
        <v>Sun</v>
      </c>
      <c r="U1843" s="253"/>
    </row>
    <row r="1844" spans="1:21" s="252" customFormat="1" ht="14.25" customHeight="1">
      <c r="A1844" s="332">
        <v>45018</v>
      </c>
      <c r="B1844" s="272"/>
      <c r="C1844" s="325"/>
      <c r="D1844" s="271" t="s">
        <v>2880</v>
      </c>
      <c r="E1844" s="244"/>
      <c r="F1844" s="515" t="s">
        <v>2900</v>
      </c>
      <c r="G1844" s="267"/>
      <c r="H1844" s="267"/>
      <c r="I1844" s="267"/>
      <c r="J1844" s="251"/>
      <c r="K1844" s="454"/>
      <c r="L1844" s="250"/>
      <c r="M1844" s="252">
        <v>3</v>
      </c>
      <c r="N1844" s="253">
        <f>A1844</f>
        <v>45018</v>
      </c>
      <c r="O1844" s="253" t="str">
        <f>IF(A1846="","",A1846)</f>
        <v>Uco</v>
      </c>
      <c r="P1844" s="254" t="str">
        <f>A1843</f>
        <v>Sun</v>
      </c>
      <c r="U1844" s="253"/>
    </row>
    <row r="1845" spans="1:21" s="252" customFormat="1" ht="14.25" customHeight="1">
      <c r="A1845" s="333">
        <v>265</v>
      </c>
      <c r="B1845" s="272"/>
      <c r="C1845" s="325"/>
      <c r="D1845" s="271"/>
      <c r="E1845" s="269"/>
      <c r="F1845" s="515"/>
      <c r="G1845" s="251"/>
      <c r="H1845" s="251"/>
      <c r="I1845" s="251"/>
      <c r="J1845" s="251"/>
      <c r="K1845" s="454"/>
      <c r="L1845" s="250"/>
      <c r="M1845" s="252">
        <v>4</v>
      </c>
      <c r="N1845" s="253">
        <f>A1844</f>
        <v>45018</v>
      </c>
      <c r="O1845" s="253" t="str">
        <f>IF(A1846="","",A1846)</f>
        <v>Uco</v>
      </c>
      <c r="P1845" s="254" t="str">
        <f>A1843</f>
        <v>Sun</v>
      </c>
      <c r="U1845" s="253"/>
    </row>
    <row r="1846" spans="1:21" s="252" customFormat="1" ht="14.25" customHeight="1">
      <c r="A1846" s="334" t="s">
        <v>848</v>
      </c>
      <c r="B1846" s="272"/>
      <c r="C1846" s="326"/>
      <c r="D1846" s="271"/>
      <c r="E1846" s="269"/>
      <c r="F1846" s="269"/>
      <c r="G1846" s="251"/>
      <c r="H1846" s="251"/>
      <c r="I1846" s="251"/>
      <c r="J1846" s="251"/>
      <c r="K1846" s="454"/>
      <c r="L1846" s="250"/>
      <c r="M1846" s="252">
        <v>5</v>
      </c>
      <c r="N1846" s="253">
        <f>A1844</f>
        <v>45018</v>
      </c>
      <c r="O1846" s="253" t="str">
        <f>IF(A1846="","",A1846)</f>
        <v>Uco</v>
      </c>
      <c r="P1846" s="254" t="str">
        <f>A1843</f>
        <v>Sun</v>
      </c>
      <c r="U1846" s="253"/>
    </row>
    <row r="1847" spans="1:21" s="252" customFormat="1" ht="14.25" customHeight="1">
      <c r="A1847" s="335" t="s">
        <v>2892</v>
      </c>
      <c r="B1847" s="272"/>
      <c r="C1847" s="325"/>
      <c r="D1847" s="271"/>
      <c r="E1847" s="269"/>
      <c r="F1847" s="255"/>
      <c r="G1847" s="251"/>
      <c r="H1847" s="251"/>
      <c r="I1847" s="251"/>
      <c r="J1847" s="251"/>
      <c r="K1847" s="454"/>
      <c r="L1847" s="250"/>
      <c r="M1847" s="252">
        <v>6</v>
      </c>
      <c r="N1847" s="253">
        <f>A1844</f>
        <v>45018</v>
      </c>
      <c r="O1847" s="253" t="str">
        <f>IF(A1846="","",A1846)</f>
        <v>Uco</v>
      </c>
      <c r="P1847" s="254" t="str">
        <f>A1843</f>
        <v>Sun</v>
      </c>
      <c r="U1847" s="253"/>
    </row>
    <row r="1848" spans="1:21" s="252" customFormat="1" ht="14.25" customHeight="1">
      <c r="A1848" s="335" t="s">
        <v>2893</v>
      </c>
      <c r="B1848" s="272"/>
      <c r="C1848" s="325"/>
      <c r="D1848" s="271"/>
      <c r="E1848" s="269"/>
      <c r="F1848" s="244"/>
      <c r="G1848" s="251"/>
      <c r="H1848" s="251"/>
      <c r="I1848" s="251"/>
      <c r="J1848" s="251"/>
      <c r="K1848" s="454"/>
      <c r="L1848" s="250"/>
      <c r="M1848" s="252">
        <v>7</v>
      </c>
      <c r="N1848" s="253">
        <f>A1844</f>
        <v>45018</v>
      </c>
      <c r="O1848" s="253" t="str">
        <f>IF(A1846="","",A1846)</f>
        <v>Uco</v>
      </c>
      <c r="P1848" s="254" t="str">
        <f>A1843</f>
        <v>Sun</v>
      </c>
      <c r="U1848" s="253"/>
    </row>
    <row r="1849" spans="1:21" s="252" customFormat="1" ht="14.25" customHeight="1">
      <c r="A1849" s="335" t="s">
        <v>2894</v>
      </c>
      <c r="B1849" s="272"/>
      <c r="C1849" s="325"/>
      <c r="D1849" s="271"/>
      <c r="E1849" s="269"/>
      <c r="F1849" s="244"/>
      <c r="G1849" s="251"/>
      <c r="H1849" s="251"/>
      <c r="I1849" s="251"/>
      <c r="J1849" s="251"/>
      <c r="K1849" s="454"/>
      <c r="L1849" s="250"/>
      <c r="M1849" s="252">
        <v>8</v>
      </c>
      <c r="N1849" s="253">
        <f>A1844</f>
        <v>45018</v>
      </c>
      <c r="O1849" s="253" t="str">
        <f>IF(A1846="","",A1846)</f>
        <v>Uco</v>
      </c>
      <c r="P1849" s="254" t="str">
        <f>A1843</f>
        <v>Sun</v>
      </c>
      <c r="U1849" s="253"/>
    </row>
    <row r="1850" spans="1:21" s="252" customFormat="1" ht="14.25" customHeight="1">
      <c r="A1850" s="363"/>
      <c r="B1850" s="272"/>
      <c r="C1850" s="325"/>
      <c r="D1850" s="271"/>
      <c r="E1850" s="269"/>
      <c r="F1850" s="244"/>
      <c r="G1850" s="251"/>
      <c r="H1850" s="251"/>
      <c r="I1850" s="251"/>
      <c r="J1850" s="251"/>
      <c r="K1850" s="454"/>
      <c r="L1850" s="250"/>
      <c r="M1850" s="252">
        <v>9</v>
      </c>
      <c r="N1850" s="253">
        <f>A1844</f>
        <v>45018</v>
      </c>
      <c r="O1850" s="253" t="str">
        <f>IF(A1846="","",A1846)</f>
        <v>Uco</v>
      </c>
      <c r="P1850" s="254" t="str">
        <f>A1843</f>
        <v>Sun</v>
      </c>
      <c r="U1850" s="253"/>
    </row>
    <row r="1851" spans="1:21" s="252" customFormat="1" ht="14.25" customHeight="1" thickBot="1">
      <c r="A1851" s="336" t="s">
        <v>2885</v>
      </c>
      <c r="B1851" s="278"/>
      <c r="C1851" s="327" t="s">
        <v>2359</v>
      </c>
      <c r="D1851" s="264"/>
      <c r="E1851" s="265"/>
      <c r="F1851" s="258"/>
      <c r="G1851" s="266"/>
      <c r="H1851" s="266"/>
      <c r="I1851" s="266"/>
      <c r="J1851" s="266"/>
      <c r="K1851" s="459"/>
      <c r="L1851" s="257"/>
      <c r="M1851" s="252">
        <v>10</v>
      </c>
      <c r="N1851" s="253">
        <f>A1844</f>
        <v>45018</v>
      </c>
      <c r="O1851" s="253" t="str">
        <f>IF(A1846="","",A1846)</f>
        <v>Uco</v>
      </c>
      <c r="P1851" s="254" t="str">
        <f>A1843</f>
        <v>Sun</v>
      </c>
      <c r="U1851" s="253"/>
    </row>
    <row r="1852" spans="1:21" s="239" customFormat="1" ht="14.25" customHeight="1">
      <c r="A1852" s="330"/>
      <c r="B1852" s="234"/>
      <c r="C1852" s="262"/>
      <c r="D1852" s="232"/>
      <c r="E1852" s="41"/>
      <c r="F1852" s="41"/>
      <c r="G1852" s="263"/>
      <c r="H1852" s="263"/>
      <c r="I1852" s="263"/>
      <c r="J1852" s="263"/>
      <c r="K1852" s="411"/>
      <c r="L1852" s="235"/>
      <c r="M1852" s="236"/>
      <c r="N1852" s="237"/>
      <c r="O1852" s="237"/>
      <c r="P1852" s="238"/>
      <c r="U1852" s="240"/>
    </row>
    <row r="1853" spans="1:21" ht="14.25" customHeight="1">
      <c r="A1853" s="331" t="s">
        <v>942</v>
      </c>
      <c r="B1853" s="268">
        <v>4</v>
      </c>
      <c r="C1853" s="42">
        <v>0.34027777777777773</v>
      </c>
      <c r="D1853" s="12" t="s">
        <v>1160</v>
      </c>
      <c r="E1853" s="28" t="s">
        <v>550</v>
      </c>
      <c r="F1853" s="329" t="s">
        <v>2668</v>
      </c>
      <c r="G1853" s="36" t="s">
        <v>1165</v>
      </c>
      <c r="H1853" s="36">
        <v>629</v>
      </c>
      <c r="I1853" s="36"/>
      <c r="J1853" s="36">
        <v>996.72</v>
      </c>
      <c r="K1853" s="412">
        <v>0</v>
      </c>
      <c r="L1853" s="2"/>
      <c r="M1853" s="1">
        <v>2</v>
      </c>
      <c r="N1853" s="15">
        <f>A1854</f>
        <v>45020</v>
      </c>
      <c r="O1853" s="15" t="str">
        <f>IF(A1856="","",A1856)</f>
        <v>Deluxe Icon</v>
      </c>
      <c r="P1853" s="37" t="str">
        <f>A1853</f>
        <v>Tue</v>
      </c>
      <c r="U1853" s="38"/>
    </row>
    <row r="1854" spans="1:21" ht="14.25" customHeight="1">
      <c r="A1854" s="332">
        <v>45020</v>
      </c>
      <c r="B1854" s="268"/>
      <c r="C1854" s="42"/>
      <c r="D1854" s="29" t="s">
        <v>2901</v>
      </c>
      <c r="E1854" s="28" t="s">
        <v>2916</v>
      </c>
      <c r="F1854" s="28" t="s">
        <v>1159</v>
      </c>
      <c r="G1854" s="36"/>
      <c r="H1854" s="36"/>
      <c r="I1854" s="36"/>
      <c r="J1854" s="36"/>
      <c r="K1854" s="412"/>
      <c r="L1854" s="2"/>
      <c r="M1854" s="1">
        <v>3</v>
      </c>
      <c r="N1854" s="15">
        <f>A1854</f>
        <v>45020</v>
      </c>
      <c r="O1854" s="15" t="str">
        <f>IF(A1856="","",A1856)</f>
        <v>Deluxe Icon</v>
      </c>
      <c r="P1854" s="37" t="str">
        <f>A1853</f>
        <v>Tue</v>
      </c>
      <c r="U1854" s="38"/>
    </row>
    <row r="1855" spans="1:21" ht="14.25" customHeight="1">
      <c r="A1855" s="333">
        <v>266</v>
      </c>
      <c r="B1855" s="268"/>
      <c r="C1855" s="42"/>
      <c r="D1855" s="29" t="s">
        <v>2902</v>
      </c>
      <c r="E1855" s="28"/>
      <c r="F1855" s="28" t="s">
        <v>1164</v>
      </c>
      <c r="G1855" s="36"/>
      <c r="H1855" s="36"/>
      <c r="I1855" s="36"/>
      <c r="J1855" s="36"/>
      <c r="K1855" s="412"/>
      <c r="L1855" s="2"/>
      <c r="M1855" s="1">
        <v>4</v>
      </c>
      <c r="N1855" s="15">
        <f>A1854</f>
        <v>45020</v>
      </c>
      <c r="O1855" s="15" t="str">
        <f>IF(A1856="","",A1856)</f>
        <v>Deluxe Icon</v>
      </c>
      <c r="P1855" s="37" t="str">
        <f>A1853</f>
        <v>Tue</v>
      </c>
      <c r="U1855" s="38"/>
    </row>
    <row r="1856" spans="1:21" ht="14.25" customHeight="1">
      <c r="A1856" s="334" t="s">
        <v>844</v>
      </c>
      <c r="B1856" s="268"/>
      <c r="C1856" s="43"/>
      <c r="D1856" s="29" t="s">
        <v>2903</v>
      </c>
      <c r="E1856" s="28"/>
      <c r="F1856" s="329" t="s">
        <v>2606</v>
      </c>
      <c r="G1856" s="36"/>
      <c r="H1856" s="36"/>
      <c r="I1856" s="36"/>
      <c r="J1856" s="36"/>
      <c r="K1856" s="412"/>
      <c r="L1856" s="2"/>
      <c r="M1856" s="1">
        <v>5</v>
      </c>
      <c r="N1856" s="15">
        <f>A1854</f>
        <v>45020</v>
      </c>
      <c r="O1856" s="15" t="str">
        <f>IF(A1856="","",A1856)</f>
        <v>Deluxe Icon</v>
      </c>
      <c r="P1856" s="37" t="str">
        <f>A1853</f>
        <v>Tue</v>
      </c>
      <c r="U1856" s="38"/>
    </row>
    <row r="1857" spans="1:21" ht="14.25" customHeight="1">
      <c r="A1857" s="335" t="s">
        <v>2908</v>
      </c>
      <c r="B1857" s="268"/>
      <c r="C1857" s="42"/>
      <c r="D1857" s="29"/>
      <c r="E1857" s="370"/>
      <c r="F1857" s="39"/>
      <c r="G1857" s="36"/>
      <c r="H1857" s="36"/>
      <c r="I1857" s="36"/>
      <c r="J1857" s="36"/>
      <c r="K1857" s="412"/>
      <c r="L1857" s="2"/>
      <c r="M1857" s="1">
        <v>6</v>
      </c>
      <c r="N1857" s="15">
        <f>A1854</f>
        <v>45020</v>
      </c>
      <c r="O1857" s="15" t="str">
        <f>IF(A1856="","",A1856)</f>
        <v>Deluxe Icon</v>
      </c>
      <c r="P1857" s="37" t="str">
        <f>A1853</f>
        <v>Tue</v>
      </c>
      <c r="U1857" s="38"/>
    </row>
    <row r="1858" spans="1:21" ht="14.25" customHeight="1">
      <c r="A1858" s="335" t="s">
        <v>2909</v>
      </c>
      <c r="B1858" s="268"/>
      <c r="C1858" s="42"/>
      <c r="D1858" s="29"/>
      <c r="E1858" s="28"/>
      <c r="F1858" s="41" t="s">
        <v>2930</v>
      </c>
      <c r="G1858" s="36"/>
      <c r="H1858" s="36"/>
      <c r="I1858" s="36"/>
      <c r="J1858" s="36"/>
      <c r="K1858" s="412"/>
      <c r="L1858" s="2"/>
      <c r="M1858" s="1">
        <v>7</v>
      </c>
      <c r="N1858" s="15">
        <f>A1854</f>
        <v>45020</v>
      </c>
      <c r="O1858" s="15" t="str">
        <f>IF(A1856="","",A1856)</f>
        <v>Deluxe Icon</v>
      </c>
      <c r="P1858" s="37" t="str">
        <f>A1853</f>
        <v>Tue</v>
      </c>
      <c r="U1858" s="38"/>
    </row>
    <row r="1859" spans="1:21" ht="14.25" customHeight="1">
      <c r="A1859" s="335" t="s">
        <v>2910</v>
      </c>
      <c r="B1859" s="268"/>
      <c r="C1859" s="42"/>
      <c r="D1859" s="29" t="s">
        <v>1810</v>
      </c>
      <c r="E1859" s="28"/>
      <c r="F1859" s="39"/>
      <c r="G1859" s="36"/>
      <c r="H1859" s="36"/>
      <c r="I1859" s="36"/>
      <c r="J1859" s="36"/>
      <c r="K1859" s="412"/>
      <c r="L1859" s="2"/>
      <c r="M1859" s="1">
        <v>8</v>
      </c>
      <c r="N1859" s="15">
        <f>A1854</f>
        <v>45020</v>
      </c>
      <c r="O1859" s="15" t="str">
        <f>IF(A1856="","",A1856)</f>
        <v>Deluxe Icon</v>
      </c>
      <c r="P1859" s="37" t="str">
        <f>A1853</f>
        <v>Tue</v>
      </c>
      <c r="U1859" s="38"/>
    </row>
    <row r="1860" spans="1:21" ht="14.25" customHeight="1">
      <c r="A1860" s="337"/>
      <c r="B1860" s="268"/>
      <c r="C1860" s="42"/>
      <c r="D1860" s="29"/>
      <c r="E1860" s="28"/>
      <c r="F1860" s="39"/>
      <c r="G1860" s="36"/>
      <c r="H1860" s="36"/>
      <c r="I1860" s="36"/>
      <c r="J1860" s="36"/>
      <c r="K1860" s="412"/>
      <c r="L1860" s="2"/>
      <c r="M1860" s="1">
        <v>9</v>
      </c>
      <c r="N1860" s="15">
        <f>A1854</f>
        <v>45020</v>
      </c>
      <c r="O1860" s="15" t="str">
        <f>IF(A1856="","",A1856)</f>
        <v>Deluxe Icon</v>
      </c>
      <c r="P1860" s="37" t="str">
        <f>A1853</f>
        <v>Tue</v>
      </c>
      <c r="U1860" s="38"/>
    </row>
    <row r="1861" spans="1:21" ht="14.25" customHeight="1" thickBot="1">
      <c r="A1861" s="336" t="s">
        <v>2907</v>
      </c>
      <c r="B1861" s="277"/>
      <c r="C1861" s="284" t="s">
        <v>2360</v>
      </c>
      <c r="D1861" s="259"/>
      <c r="E1861" s="260"/>
      <c r="F1861" s="46"/>
      <c r="G1861" s="261"/>
      <c r="H1861" s="261"/>
      <c r="I1861" s="261"/>
      <c r="J1861" s="261"/>
      <c r="K1861" s="413"/>
      <c r="L1861" s="3"/>
      <c r="M1861" s="1">
        <v>10</v>
      </c>
      <c r="N1861" s="15">
        <f>A1854</f>
        <v>45020</v>
      </c>
      <c r="O1861" s="15" t="str">
        <f>IF(A1856="","",A1856)</f>
        <v>Deluxe Icon</v>
      </c>
      <c r="P1861" s="37" t="str">
        <f>A1853</f>
        <v>Tue</v>
      </c>
      <c r="U1861" s="38"/>
    </row>
    <row r="1862" spans="1:21" s="239" customFormat="1" ht="14.25" customHeight="1">
      <c r="A1862" s="330"/>
      <c r="B1862" s="234"/>
      <c r="C1862" s="262"/>
      <c r="D1862" s="232"/>
      <c r="E1862" s="41"/>
      <c r="F1862" s="41"/>
      <c r="G1862" s="263"/>
      <c r="H1862" s="263"/>
      <c r="I1862" s="263"/>
      <c r="J1862" s="263"/>
      <c r="K1862" s="411"/>
      <c r="L1862" s="235"/>
      <c r="M1862" s="236"/>
      <c r="N1862" s="237"/>
      <c r="O1862" s="237"/>
      <c r="P1862" s="238"/>
      <c r="U1862" s="240"/>
    </row>
    <row r="1863" spans="1:21" ht="14.25" customHeight="1">
      <c r="A1863" s="331" t="s">
        <v>943</v>
      </c>
      <c r="B1863" s="268">
        <v>2</v>
      </c>
      <c r="C1863" s="42">
        <v>0.36805555555555558</v>
      </c>
      <c r="D1863" s="29" t="s">
        <v>2912</v>
      </c>
      <c r="E1863" s="28" t="s">
        <v>2914</v>
      </c>
      <c r="F1863" s="41" t="s">
        <v>2915</v>
      </c>
      <c r="G1863" s="36">
        <v>370</v>
      </c>
      <c r="H1863" s="36"/>
      <c r="I1863" s="36"/>
      <c r="J1863" s="36">
        <v>143600</v>
      </c>
      <c r="K1863" s="412">
        <v>0</v>
      </c>
      <c r="L1863" s="2"/>
      <c r="M1863" s="1">
        <v>2</v>
      </c>
      <c r="N1863" s="15">
        <f>A1864</f>
        <v>45021</v>
      </c>
      <c r="O1863" s="15" t="str">
        <f>IF(A1866="","",A1866)</f>
        <v>Luján</v>
      </c>
      <c r="P1863" s="37" t="str">
        <f>A1863</f>
        <v>Wed</v>
      </c>
      <c r="U1863" s="38"/>
    </row>
    <row r="1864" spans="1:21" ht="14.25" customHeight="1">
      <c r="A1864" s="332">
        <v>45021</v>
      </c>
      <c r="B1864" s="268"/>
      <c r="C1864" s="42"/>
      <c r="D1864" s="29" t="s">
        <v>2913</v>
      </c>
      <c r="E1864" s="343" t="s">
        <v>2918</v>
      </c>
      <c r="F1864" s="28"/>
      <c r="G1864" s="36"/>
      <c r="H1864" s="36"/>
      <c r="I1864" s="36"/>
      <c r="J1864" s="36"/>
      <c r="K1864" s="412"/>
      <c r="L1864" s="2"/>
      <c r="M1864" s="1">
        <v>3</v>
      </c>
      <c r="N1864" s="15">
        <f>A1864</f>
        <v>45021</v>
      </c>
      <c r="O1864" s="15" t="str">
        <f>IF(A1866="","",A1866)</f>
        <v>Luján</v>
      </c>
      <c r="P1864" s="37" t="str">
        <f>A1863</f>
        <v>Wed</v>
      </c>
      <c r="U1864" s="38"/>
    </row>
    <row r="1865" spans="1:21" ht="14.25" customHeight="1">
      <c r="A1865" s="333">
        <v>267</v>
      </c>
      <c r="B1865" s="268"/>
      <c r="C1865" s="42"/>
      <c r="D1865" s="40"/>
      <c r="E1865" s="39"/>
      <c r="F1865" s="28"/>
      <c r="G1865" s="36"/>
      <c r="H1865" s="342"/>
      <c r="I1865" s="36"/>
      <c r="J1865" s="36"/>
      <c r="K1865" s="412"/>
      <c r="L1865" s="2"/>
      <c r="M1865" s="1">
        <v>4</v>
      </c>
      <c r="N1865" s="15">
        <f>A1864</f>
        <v>45021</v>
      </c>
      <c r="O1865" s="15" t="str">
        <f>IF(A1866="","",A1866)</f>
        <v>Luján</v>
      </c>
      <c r="P1865" s="37" t="str">
        <f>A1863</f>
        <v>Wed</v>
      </c>
      <c r="U1865" s="38"/>
    </row>
    <row r="1866" spans="1:21" ht="14.25" customHeight="1">
      <c r="A1866" s="334" t="s">
        <v>64</v>
      </c>
      <c r="B1866" s="268"/>
      <c r="C1866" s="43"/>
      <c r="D1866" s="40"/>
      <c r="E1866" s="39"/>
      <c r="F1866" s="39"/>
      <c r="G1866" s="342"/>
      <c r="H1866" s="342"/>
      <c r="I1866" s="36"/>
      <c r="J1866" s="36"/>
      <c r="K1866" s="412"/>
      <c r="L1866" s="2"/>
      <c r="M1866" s="1">
        <v>5</v>
      </c>
      <c r="N1866" s="15">
        <f>A1864</f>
        <v>45021</v>
      </c>
      <c r="O1866" s="15" t="str">
        <f>IF(A1866="","",A1866)</f>
        <v>Luján</v>
      </c>
      <c r="P1866" s="37" t="str">
        <f>A1863</f>
        <v>Wed</v>
      </c>
      <c r="U1866" s="38"/>
    </row>
    <row r="1867" spans="1:21" ht="14.25" customHeight="1">
      <c r="A1867" s="335" t="s">
        <v>1674</v>
      </c>
      <c r="B1867" s="268"/>
      <c r="C1867" s="42"/>
      <c r="D1867" s="29" t="s">
        <v>1078</v>
      </c>
      <c r="E1867" s="28"/>
      <c r="F1867" s="39"/>
      <c r="G1867" s="36"/>
      <c r="H1867" s="36"/>
      <c r="I1867" s="36"/>
      <c r="J1867" s="36"/>
      <c r="K1867" s="412"/>
      <c r="L1867" s="2"/>
      <c r="M1867" s="1">
        <v>6</v>
      </c>
      <c r="N1867" s="15">
        <f>A1864</f>
        <v>45021</v>
      </c>
      <c r="O1867" s="15" t="str">
        <f>IF(A1866="","",A1866)</f>
        <v>Luján</v>
      </c>
      <c r="P1867" s="37" t="str">
        <f>A1863</f>
        <v>Wed</v>
      </c>
      <c r="U1867" s="38"/>
    </row>
    <row r="1868" spans="1:21" ht="14.25" customHeight="1">
      <c r="A1868" s="335" t="s">
        <v>2921</v>
      </c>
      <c r="B1868" s="268"/>
      <c r="C1868" s="42"/>
      <c r="D1868" s="29" t="s">
        <v>2917</v>
      </c>
      <c r="E1868" s="28"/>
      <c r="F1868" s="39"/>
      <c r="G1868" s="36"/>
      <c r="H1868" s="36"/>
      <c r="I1868" s="36"/>
      <c r="J1868" s="36"/>
      <c r="K1868" s="412"/>
      <c r="L1868" s="2"/>
      <c r="M1868" s="1">
        <v>7</v>
      </c>
      <c r="N1868" s="15">
        <f>A1864</f>
        <v>45021</v>
      </c>
      <c r="O1868" s="15" t="str">
        <f>IF(A1866="","",A1866)</f>
        <v>Luján</v>
      </c>
      <c r="P1868" s="37" t="str">
        <f>A1863</f>
        <v>Wed</v>
      </c>
      <c r="U1868" s="38"/>
    </row>
    <row r="1869" spans="1:21" ht="14.25" customHeight="1">
      <c r="A1869" s="335" t="s">
        <v>2922</v>
      </c>
      <c r="B1869" s="268"/>
      <c r="C1869" s="42"/>
      <c r="D1869" s="29"/>
      <c r="E1869" s="28"/>
      <c r="F1869" s="39"/>
      <c r="G1869" s="36"/>
      <c r="H1869" s="36"/>
      <c r="I1869" s="36"/>
      <c r="J1869" s="36"/>
      <c r="K1869" s="412"/>
      <c r="L1869" s="2"/>
      <c r="M1869" s="1">
        <v>8</v>
      </c>
      <c r="N1869" s="15">
        <f>A1864</f>
        <v>45021</v>
      </c>
      <c r="O1869" s="15" t="str">
        <f>IF(A1866="","",A1866)</f>
        <v>Luján</v>
      </c>
      <c r="P1869" s="37" t="str">
        <f>A1863</f>
        <v>Wed</v>
      </c>
      <c r="U1869" s="38"/>
    </row>
    <row r="1870" spans="1:21" ht="14.25" customHeight="1">
      <c r="A1870" s="335" t="s">
        <v>2923</v>
      </c>
      <c r="B1870" s="268"/>
      <c r="C1870" s="42"/>
      <c r="D1870" s="29"/>
      <c r="E1870" s="28"/>
      <c r="F1870" s="39"/>
      <c r="G1870" s="36"/>
      <c r="H1870" s="36"/>
      <c r="I1870" s="36"/>
      <c r="J1870" s="36"/>
      <c r="K1870" s="412"/>
      <c r="L1870" s="2"/>
      <c r="M1870" s="1">
        <v>9</v>
      </c>
      <c r="N1870" s="15">
        <f>A1864</f>
        <v>45021</v>
      </c>
      <c r="O1870" s="15" t="str">
        <f>IF(A1866="","",A1866)</f>
        <v>Luján</v>
      </c>
      <c r="P1870" s="37" t="str">
        <f>A1863</f>
        <v>Wed</v>
      </c>
      <c r="U1870" s="38"/>
    </row>
    <row r="1871" spans="1:21" ht="14.25" customHeight="1" thickBot="1">
      <c r="A1871" s="336" t="s">
        <v>2612</v>
      </c>
      <c r="B1871" s="277"/>
      <c r="C1871" s="284" t="s">
        <v>2911</v>
      </c>
      <c r="D1871" s="259"/>
      <c r="E1871" s="260"/>
      <c r="F1871" s="46"/>
      <c r="G1871" s="261"/>
      <c r="H1871" s="261"/>
      <c r="I1871" s="261"/>
      <c r="J1871" s="261"/>
      <c r="K1871" s="413"/>
      <c r="L1871" s="3"/>
      <c r="M1871" s="1">
        <v>10</v>
      </c>
      <c r="N1871" s="15">
        <f>A1864</f>
        <v>45021</v>
      </c>
      <c r="O1871" s="15" t="str">
        <f>IF(A1866="","",A1866)</f>
        <v>Luján</v>
      </c>
      <c r="P1871" s="37" t="str">
        <f>A1863</f>
        <v>Wed</v>
      </c>
      <c r="U1871" s="38"/>
    </row>
    <row r="1872" spans="1:21" s="246" customFormat="1" ht="14.25" customHeight="1">
      <c r="A1872" s="330"/>
      <c r="B1872" s="242"/>
      <c r="C1872" s="324"/>
      <c r="D1872" s="465"/>
      <c r="E1872" s="255"/>
      <c r="F1872" s="255"/>
      <c r="G1872" s="245"/>
      <c r="H1872" s="245"/>
      <c r="I1872" s="245"/>
      <c r="J1872" s="245"/>
      <c r="K1872" s="245"/>
      <c r="L1872" s="244"/>
      <c r="N1872" s="247"/>
      <c r="O1872" s="247"/>
      <c r="P1872" s="248"/>
      <c r="U1872" s="249"/>
    </row>
    <row r="1873" spans="1:21" s="252" customFormat="1" ht="14.25" customHeight="1">
      <c r="A1873" s="331" t="s">
        <v>945</v>
      </c>
      <c r="B1873" s="272">
        <v>7</v>
      </c>
      <c r="C1873" s="325">
        <v>0.38541666666666669</v>
      </c>
      <c r="D1873" s="270" t="s">
        <v>1972</v>
      </c>
      <c r="E1873" s="269" t="s">
        <v>1978</v>
      </c>
      <c r="F1873" s="255"/>
      <c r="G1873" s="251">
        <v>555</v>
      </c>
      <c r="H1873" s="251" t="s">
        <v>2926</v>
      </c>
      <c r="I1873" s="251"/>
      <c r="J1873" s="251"/>
      <c r="K1873" s="454">
        <v>0</v>
      </c>
      <c r="L1873" s="250"/>
      <c r="M1873" s="252">
        <v>2</v>
      </c>
      <c r="N1873" s="253">
        <f>A1874</f>
        <v>45023</v>
      </c>
      <c r="O1873" s="253" t="str">
        <f>IF(A1876="","",A1876)</f>
        <v>Luján</v>
      </c>
      <c r="P1873" s="254" t="str">
        <f>A1873</f>
        <v>Fri</v>
      </c>
      <c r="U1873" s="253"/>
    </row>
    <row r="1874" spans="1:21" s="252" customFormat="1" ht="14.25" customHeight="1">
      <c r="A1874" s="332">
        <v>45023</v>
      </c>
      <c r="B1874" s="272"/>
      <c r="C1874" s="325"/>
      <c r="D1874" s="516" t="s">
        <v>2924</v>
      </c>
      <c r="E1874" s="461" t="s">
        <v>2859</v>
      </c>
      <c r="F1874" s="244"/>
      <c r="G1874" s="267"/>
      <c r="H1874" s="267"/>
      <c r="I1874" s="251"/>
      <c r="J1874" s="251"/>
      <c r="K1874" s="454"/>
      <c r="L1874" s="250"/>
      <c r="M1874" s="252">
        <v>3</v>
      </c>
      <c r="N1874" s="253">
        <f>A1874</f>
        <v>45023</v>
      </c>
      <c r="O1874" s="253" t="str">
        <f>IF(A1876="","",A1876)</f>
        <v>Luján</v>
      </c>
      <c r="P1874" s="254" t="str">
        <f>A1873</f>
        <v>Fri</v>
      </c>
      <c r="U1874" s="253"/>
    </row>
    <row r="1875" spans="1:21" s="252" customFormat="1" ht="14.25" customHeight="1">
      <c r="A1875" s="333">
        <v>268</v>
      </c>
      <c r="B1875" s="272"/>
      <c r="C1875" s="325"/>
      <c r="D1875" s="271" t="s">
        <v>2925</v>
      </c>
      <c r="E1875" s="244"/>
      <c r="F1875" s="255"/>
      <c r="G1875" s="267"/>
      <c r="H1875" s="267"/>
      <c r="I1875" s="251"/>
      <c r="J1875" s="251"/>
      <c r="K1875" s="454"/>
      <c r="L1875" s="250"/>
      <c r="M1875" s="252">
        <v>4</v>
      </c>
      <c r="N1875" s="253">
        <f>A1874</f>
        <v>45023</v>
      </c>
      <c r="O1875" s="253" t="str">
        <f>IF(A1876="","",A1876)</f>
        <v>Luján</v>
      </c>
      <c r="P1875" s="254" t="str">
        <f>A1873</f>
        <v>Fri</v>
      </c>
      <c r="U1875" s="253"/>
    </row>
    <row r="1876" spans="1:21" s="252" customFormat="1" ht="14.25" customHeight="1">
      <c r="A1876" s="334" t="s">
        <v>64</v>
      </c>
      <c r="B1876" s="272"/>
      <c r="C1876" s="325">
        <v>0.3576388888888889</v>
      </c>
      <c r="D1876" s="271" t="s">
        <v>2943</v>
      </c>
      <c r="E1876" s="269" t="s">
        <v>2927</v>
      </c>
      <c r="F1876" s="419" t="s">
        <v>2938</v>
      </c>
      <c r="G1876" s="251">
        <v>370</v>
      </c>
      <c r="H1876" s="251"/>
      <c r="I1876" s="251">
        <v>370</v>
      </c>
      <c r="J1876" s="251"/>
      <c r="K1876" s="454">
        <v>0</v>
      </c>
      <c r="L1876" s="250"/>
      <c r="M1876" s="252">
        <v>5</v>
      </c>
      <c r="N1876" s="253">
        <f>A1874</f>
        <v>45023</v>
      </c>
      <c r="O1876" s="253" t="str">
        <f>IF(A1876="","",A1876)</f>
        <v>Luján</v>
      </c>
      <c r="P1876" s="254" t="str">
        <f>A1873</f>
        <v>Fri</v>
      </c>
      <c r="U1876" s="253"/>
    </row>
    <row r="1877" spans="1:21" s="252" customFormat="1" ht="14.25" customHeight="1">
      <c r="A1877" s="335" t="s">
        <v>2955</v>
      </c>
      <c r="B1877" s="272"/>
      <c r="C1877" s="325"/>
      <c r="D1877" s="271" t="s">
        <v>2939</v>
      </c>
      <c r="E1877" s="269"/>
      <c r="F1877" s="419" t="s">
        <v>2940</v>
      </c>
      <c r="G1877" s="251"/>
      <c r="H1877" s="251"/>
      <c r="I1877" s="251"/>
      <c r="J1877" s="251"/>
      <c r="K1877" s="454"/>
      <c r="L1877" s="250"/>
      <c r="M1877" s="252">
        <v>6</v>
      </c>
      <c r="N1877" s="253">
        <f>A1874</f>
        <v>45023</v>
      </c>
      <c r="O1877" s="253" t="str">
        <f>IF(A1876="","",A1876)</f>
        <v>Luján</v>
      </c>
      <c r="P1877" s="254" t="str">
        <f>A1873</f>
        <v>Fri</v>
      </c>
      <c r="U1877" s="253"/>
    </row>
    <row r="1878" spans="1:21" s="252" customFormat="1" ht="14.25" customHeight="1">
      <c r="A1878" s="335" t="s">
        <v>2957</v>
      </c>
      <c r="B1878" s="272"/>
      <c r="C1878" s="325">
        <v>0.36805555555555558</v>
      </c>
      <c r="D1878" s="271" t="s">
        <v>2941</v>
      </c>
      <c r="E1878" s="269" t="s">
        <v>2946</v>
      </c>
      <c r="F1878" s="419" t="s">
        <v>2954</v>
      </c>
      <c r="G1878" s="251">
        <v>370</v>
      </c>
      <c r="H1878" s="251"/>
      <c r="I1878" s="251"/>
      <c r="J1878" s="251">
        <v>146000</v>
      </c>
      <c r="K1878" s="454">
        <v>0</v>
      </c>
      <c r="L1878" s="250"/>
      <c r="M1878" s="252">
        <v>7</v>
      </c>
      <c r="N1878" s="253">
        <f>A1874</f>
        <v>45023</v>
      </c>
      <c r="O1878" s="253" t="str">
        <f>IF(A1876="","",A1876)</f>
        <v>Luján</v>
      </c>
      <c r="P1878" s="254" t="str">
        <f>A1873</f>
        <v>Fri</v>
      </c>
      <c r="U1878" s="253"/>
    </row>
    <row r="1879" spans="1:21" s="252" customFormat="1" ht="14.25" customHeight="1">
      <c r="A1879" s="335" t="s">
        <v>2956</v>
      </c>
      <c r="B1879" s="272"/>
      <c r="C1879" s="325"/>
      <c r="D1879" s="271" t="s">
        <v>2952</v>
      </c>
      <c r="E1879" s="518" t="s">
        <v>2945</v>
      </c>
      <c r="F1879" s="255"/>
      <c r="G1879" s="267"/>
      <c r="H1879" s="251"/>
      <c r="I1879" s="251"/>
      <c r="J1879" s="251"/>
      <c r="K1879" s="454"/>
      <c r="L1879" s="250"/>
      <c r="M1879" s="252">
        <v>8</v>
      </c>
      <c r="N1879" s="253">
        <f>A1874</f>
        <v>45023</v>
      </c>
      <c r="O1879" s="253" t="str">
        <f>IF(A1876="","",A1876)</f>
        <v>Luján</v>
      </c>
      <c r="P1879" s="254" t="str">
        <f>A1873</f>
        <v>Fri</v>
      </c>
      <c r="U1879" s="253"/>
    </row>
    <row r="1880" spans="1:21" s="252" customFormat="1" ht="14.25" customHeight="1">
      <c r="A1880" s="335" t="s">
        <v>1009</v>
      </c>
      <c r="B1880" s="272"/>
      <c r="C1880" s="325"/>
      <c r="D1880" s="271"/>
      <c r="E1880" s="269"/>
      <c r="F1880" s="517"/>
      <c r="G1880" s="251"/>
      <c r="H1880" s="251"/>
      <c r="I1880" s="251"/>
      <c r="J1880" s="251"/>
      <c r="K1880" s="454"/>
      <c r="L1880" s="250"/>
      <c r="M1880" s="252">
        <v>9</v>
      </c>
      <c r="N1880" s="253">
        <f>A1874</f>
        <v>45023</v>
      </c>
      <c r="O1880" s="253" t="str">
        <f>IF(A1876="","",A1876)</f>
        <v>Luján</v>
      </c>
      <c r="P1880" s="254" t="str">
        <f>A1873</f>
        <v>Fri</v>
      </c>
      <c r="U1880" s="253"/>
    </row>
    <row r="1881" spans="1:21" s="252" customFormat="1" ht="14.25" customHeight="1" thickBot="1">
      <c r="A1881" s="336" t="s">
        <v>2942</v>
      </c>
      <c r="B1881" s="278"/>
      <c r="C1881" s="327" t="s">
        <v>2906</v>
      </c>
      <c r="D1881" s="264"/>
      <c r="E1881" s="265"/>
      <c r="F1881" s="258"/>
      <c r="G1881" s="266"/>
      <c r="H1881" s="266"/>
      <c r="I1881" s="266"/>
      <c r="J1881" s="266"/>
      <c r="K1881" s="459"/>
      <c r="L1881" s="257"/>
      <c r="M1881" s="252">
        <v>10</v>
      </c>
      <c r="N1881" s="253">
        <f>A1874</f>
        <v>45023</v>
      </c>
      <c r="O1881" s="253" t="str">
        <f>IF(A1876="","",A1876)</f>
        <v>Luján</v>
      </c>
      <c r="P1881" s="254" t="str">
        <f>A1873</f>
        <v>Fri</v>
      </c>
      <c r="U1881" s="253"/>
    </row>
    <row r="1882" spans="1:21" s="239" customFormat="1" ht="14.25" customHeight="1">
      <c r="A1882" s="330"/>
      <c r="B1882" s="234"/>
      <c r="C1882" s="262"/>
      <c r="D1882" s="232"/>
      <c r="E1882" s="41"/>
      <c r="F1882" s="41"/>
      <c r="G1882" s="263"/>
      <c r="H1882" s="263"/>
      <c r="I1882" s="263"/>
      <c r="J1882" s="263"/>
      <c r="K1882" s="411"/>
      <c r="L1882" s="235"/>
      <c r="M1882" s="236"/>
      <c r="N1882" s="237"/>
      <c r="O1882" s="237"/>
      <c r="P1882" s="238"/>
      <c r="U1882" s="240"/>
    </row>
    <row r="1883" spans="1:21" ht="14.25" customHeight="1">
      <c r="A1883" s="331" t="s">
        <v>946</v>
      </c>
      <c r="B1883" s="268">
        <v>4</v>
      </c>
      <c r="C1883" s="42">
        <v>0.35416666666666669</v>
      </c>
      <c r="D1883" s="12" t="s">
        <v>2723</v>
      </c>
      <c r="E1883" s="274" t="s">
        <v>2935</v>
      </c>
      <c r="F1883" s="329" t="s">
        <v>2731</v>
      </c>
      <c r="G1883" s="36">
        <v>820</v>
      </c>
      <c r="H1883" s="36"/>
      <c r="I1883" s="36" t="s">
        <v>2931</v>
      </c>
      <c r="J1883" s="36"/>
      <c r="K1883" s="412">
        <v>0</v>
      </c>
      <c r="L1883" s="2"/>
      <c r="M1883" s="1">
        <v>2</v>
      </c>
      <c r="N1883" s="15">
        <f>A1884</f>
        <v>45024</v>
      </c>
      <c r="O1883" s="15" t="str">
        <f>IF(A1886="","",A1886)</f>
        <v>Private Uco</v>
      </c>
      <c r="P1883" s="37" t="str">
        <f>A1883</f>
        <v>Sat</v>
      </c>
      <c r="U1883" s="38"/>
    </row>
    <row r="1884" spans="1:21" ht="14.25" customHeight="1">
      <c r="A1884" s="332">
        <v>45024</v>
      </c>
      <c r="B1884" s="268"/>
      <c r="C1884" s="42"/>
      <c r="D1884" s="29" t="s">
        <v>846</v>
      </c>
      <c r="E1884" s="423" t="s">
        <v>2936</v>
      </c>
      <c r="F1884" s="28" t="s">
        <v>2724</v>
      </c>
      <c r="G1884" s="342"/>
      <c r="H1884" s="342"/>
      <c r="I1884" s="36"/>
      <c r="J1884" s="36"/>
      <c r="K1884" s="412"/>
      <c r="L1884" s="2"/>
      <c r="M1884" s="1">
        <v>3</v>
      </c>
      <c r="N1884" s="15">
        <f>A1884</f>
        <v>45024</v>
      </c>
      <c r="O1884" s="15" t="str">
        <f>IF(A1886="","",A1886)</f>
        <v>Private Uco</v>
      </c>
      <c r="P1884" s="37" t="str">
        <f>A1883</f>
        <v>Sat</v>
      </c>
      <c r="U1884" s="38"/>
    </row>
    <row r="1885" spans="1:21" ht="14.25" customHeight="1">
      <c r="A1885" s="333">
        <v>269</v>
      </c>
      <c r="B1885" s="268"/>
      <c r="C1885" s="42"/>
      <c r="D1885" s="29" t="s">
        <v>846</v>
      </c>
      <c r="E1885" s="39"/>
      <c r="F1885" s="39"/>
      <c r="G1885" s="342"/>
      <c r="H1885" s="342"/>
      <c r="I1885" s="36"/>
      <c r="J1885" s="36"/>
      <c r="K1885" s="412"/>
      <c r="L1885" s="2"/>
      <c r="M1885" s="1">
        <v>4</v>
      </c>
      <c r="N1885" s="15">
        <f>A1884</f>
        <v>45024</v>
      </c>
      <c r="O1885" s="15" t="str">
        <f>IF(A1886="","",A1886)</f>
        <v>Private Uco</v>
      </c>
      <c r="P1885" s="37" t="str">
        <f>A1883</f>
        <v>Sat</v>
      </c>
      <c r="U1885" s="38"/>
    </row>
    <row r="1886" spans="1:21" ht="14.25" customHeight="1">
      <c r="A1886" s="334" t="s">
        <v>852</v>
      </c>
      <c r="B1886" s="268"/>
      <c r="C1886" s="43"/>
      <c r="D1886" s="29" t="s">
        <v>846</v>
      </c>
      <c r="E1886" s="39"/>
      <c r="F1886" s="41"/>
      <c r="G1886" s="342"/>
      <c r="H1886" s="342"/>
      <c r="I1886" s="36"/>
      <c r="J1886" s="36"/>
      <c r="K1886" s="412"/>
      <c r="L1886" s="2"/>
      <c r="M1886" s="1">
        <v>5</v>
      </c>
      <c r="N1886" s="15">
        <f>A1884</f>
        <v>45024</v>
      </c>
      <c r="O1886" s="15" t="str">
        <f>IF(A1886="","",A1886)</f>
        <v>Private Uco</v>
      </c>
      <c r="P1886" s="37" t="str">
        <f>A1883</f>
        <v>Sat</v>
      </c>
      <c r="U1886" s="38"/>
    </row>
    <row r="1887" spans="1:21" ht="14.25" customHeight="1">
      <c r="A1887" s="335" t="s">
        <v>2259</v>
      </c>
      <c r="B1887" s="268"/>
      <c r="C1887" s="42"/>
      <c r="D1887" s="29"/>
      <c r="E1887" s="28"/>
      <c r="F1887" s="39"/>
      <c r="G1887" s="36"/>
      <c r="H1887" s="36"/>
      <c r="I1887" s="36"/>
      <c r="J1887" s="36"/>
      <c r="K1887" s="412"/>
      <c r="L1887" s="2"/>
      <c r="M1887" s="1">
        <v>6</v>
      </c>
      <c r="N1887" s="15">
        <f>A1884</f>
        <v>45024</v>
      </c>
      <c r="O1887" s="15" t="str">
        <f>IF(A1886="","",A1886)</f>
        <v>Private Uco</v>
      </c>
      <c r="P1887" s="37" t="str">
        <f>A1883</f>
        <v>Sat</v>
      </c>
      <c r="U1887" s="38"/>
    </row>
    <row r="1888" spans="1:21" ht="14.25" customHeight="1">
      <c r="A1888" s="335" t="s">
        <v>998</v>
      </c>
      <c r="B1888" s="268"/>
      <c r="C1888" s="42"/>
      <c r="D1888" s="232"/>
      <c r="E1888" s="28"/>
      <c r="F1888" s="39"/>
      <c r="G1888" s="36"/>
      <c r="H1888" s="36"/>
      <c r="I1888" s="36"/>
      <c r="J1888" s="36"/>
      <c r="K1888" s="412"/>
      <c r="L1888" s="2"/>
      <c r="M1888" s="1">
        <v>7</v>
      </c>
      <c r="N1888" s="15">
        <f>A1884</f>
        <v>45024</v>
      </c>
      <c r="O1888" s="15" t="str">
        <f>IF(A1886="","",A1886)</f>
        <v>Private Uco</v>
      </c>
      <c r="P1888" s="37" t="str">
        <f>A1883</f>
        <v>Sat</v>
      </c>
      <c r="U1888" s="38"/>
    </row>
    <row r="1889" spans="1:21" ht="14.25" customHeight="1">
      <c r="A1889" s="335" t="s">
        <v>2965</v>
      </c>
      <c r="B1889" s="268"/>
      <c r="C1889" s="42"/>
      <c r="D1889" s="29" t="s">
        <v>1105</v>
      </c>
      <c r="E1889" s="28"/>
      <c r="F1889" s="39"/>
      <c r="G1889" s="36"/>
      <c r="H1889" s="36"/>
      <c r="I1889" s="36"/>
      <c r="J1889" s="36"/>
      <c r="K1889" s="412"/>
      <c r="L1889" s="2"/>
      <c r="M1889" s="1">
        <v>8</v>
      </c>
      <c r="N1889" s="15">
        <f>A1884</f>
        <v>45024</v>
      </c>
      <c r="O1889" s="15" t="str">
        <f>IF(A1886="","",A1886)</f>
        <v>Private Uco</v>
      </c>
      <c r="P1889" s="37" t="str">
        <f>A1883</f>
        <v>Sat</v>
      </c>
      <c r="U1889" s="38"/>
    </row>
    <row r="1890" spans="1:21" ht="14.25" customHeight="1">
      <c r="A1890" s="363"/>
      <c r="B1890" s="268"/>
      <c r="C1890" s="42"/>
      <c r="D1890" s="29"/>
      <c r="E1890" s="28"/>
      <c r="F1890" s="39"/>
      <c r="G1890" s="36"/>
      <c r="H1890" s="36"/>
      <c r="I1890" s="36"/>
      <c r="J1890" s="36"/>
      <c r="K1890" s="412"/>
      <c r="L1890" s="2"/>
      <c r="M1890" s="1">
        <v>9</v>
      </c>
      <c r="N1890" s="15">
        <f>A1884</f>
        <v>45024</v>
      </c>
      <c r="O1890" s="15" t="str">
        <f>IF(A1886="","",A1886)</f>
        <v>Private Uco</v>
      </c>
      <c r="P1890" s="37" t="str">
        <f>A1883</f>
        <v>Sat</v>
      </c>
      <c r="U1890" s="38"/>
    </row>
    <row r="1891" spans="1:21" ht="14.25" customHeight="1" thickBot="1">
      <c r="A1891" s="336" t="s">
        <v>2963</v>
      </c>
      <c r="B1891" s="277"/>
      <c r="C1891" s="284" t="s">
        <v>2739</v>
      </c>
      <c r="D1891" s="259"/>
      <c r="E1891" s="260"/>
      <c r="F1891" s="46"/>
      <c r="G1891" s="261"/>
      <c r="H1891" s="261"/>
      <c r="I1891" s="261"/>
      <c r="J1891" s="261"/>
      <c r="K1891" s="413"/>
      <c r="L1891" s="3"/>
      <c r="M1891" s="1">
        <v>10</v>
      </c>
      <c r="N1891" s="15">
        <f>A1884</f>
        <v>45024</v>
      </c>
      <c r="O1891" s="15" t="str">
        <f>IF(A1886="","",A1886)</f>
        <v>Private Uco</v>
      </c>
      <c r="P1891" s="37" t="str">
        <f>A1883</f>
        <v>Sat</v>
      </c>
      <c r="U1891" s="38"/>
    </row>
    <row r="1892" spans="1:21" s="239" customFormat="1" ht="14.25" customHeight="1">
      <c r="A1892" s="330"/>
      <c r="B1892" s="234"/>
      <c r="C1892" s="262"/>
      <c r="D1892" s="232"/>
      <c r="E1892" s="41"/>
      <c r="F1892" s="41"/>
      <c r="G1892" s="263"/>
      <c r="H1892" s="263"/>
      <c r="I1892" s="263"/>
      <c r="J1892" s="263"/>
      <c r="K1892" s="411"/>
      <c r="L1892" s="235"/>
      <c r="M1892" s="236"/>
      <c r="N1892" s="237"/>
      <c r="O1892" s="237"/>
      <c r="P1892" s="238"/>
      <c r="U1892" s="240"/>
    </row>
    <row r="1893" spans="1:21" ht="14.25" customHeight="1">
      <c r="A1893" s="331" t="s">
        <v>947</v>
      </c>
      <c r="B1893" s="268">
        <v>5</v>
      </c>
      <c r="C1893" s="42">
        <v>0.35416666666666669</v>
      </c>
      <c r="D1893" s="12" t="s">
        <v>2897</v>
      </c>
      <c r="E1893" s="28" t="s">
        <v>873</v>
      </c>
      <c r="F1893" s="360" t="s">
        <v>1625</v>
      </c>
      <c r="G1893" s="36">
        <v>390</v>
      </c>
      <c r="H1893" s="36" t="s">
        <v>1870</v>
      </c>
      <c r="I1893" s="342"/>
      <c r="J1893" s="36"/>
      <c r="K1893" s="412">
        <v>0</v>
      </c>
      <c r="L1893" s="2"/>
      <c r="M1893" s="1">
        <v>2</v>
      </c>
      <c r="N1893" s="15">
        <f>A1894</f>
        <v>45025</v>
      </c>
      <c r="O1893" s="15" t="str">
        <f>IF(A1896="","",A1896)</f>
        <v>Uco</v>
      </c>
      <c r="P1893" s="37" t="str">
        <f>A1893</f>
        <v>Sun</v>
      </c>
      <c r="U1893" s="38"/>
    </row>
    <row r="1894" spans="1:21" ht="14.25" customHeight="1">
      <c r="A1894" s="332">
        <v>45025</v>
      </c>
      <c r="B1894" s="268"/>
      <c r="C1894" s="42"/>
      <c r="D1894" s="29" t="s">
        <v>1833</v>
      </c>
      <c r="E1894" s="28"/>
      <c r="F1894" s="341" t="s">
        <v>2868</v>
      </c>
      <c r="G1894" s="342"/>
      <c r="H1894" s="342"/>
      <c r="I1894" s="342"/>
      <c r="J1894" s="36"/>
      <c r="K1894" s="412"/>
      <c r="L1894" s="2"/>
      <c r="M1894" s="1">
        <v>3</v>
      </c>
      <c r="N1894" s="15">
        <f>A1894</f>
        <v>45025</v>
      </c>
      <c r="O1894" s="15" t="str">
        <f>IF(A1896="","",A1896)</f>
        <v>Uco</v>
      </c>
      <c r="P1894" s="37" t="str">
        <f>A1893</f>
        <v>Sun</v>
      </c>
      <c r="U1894" s="38"/>
    </row>
    <row r="1895" spans="1:21" ht="14.25" customHeight="1">
      <c r="A1895" s="333">
        <v>270</v>
      </c>
      <c r="B1895" s="268"/>
      <c r="C1895" s="42">
        <v>0.35416666666666669</v>
      </c>
      <c r="D1895" s="29" t="s">
        <v>2958</v>
      </c>
      <c r="E1895" s="28" t="s">
        <v>873</v>
      </c>
      <c r="F1895" s="28"/>
      <c r="G1895" s="36">
        <v>720</v>
      </c>
      <c r="H1895" s="342"/>
      <c r="I1895" s="36">
        <v>720</v>
      </c>
      <c r="J1895" s="36"/>
      <c r="K1895" s="412">
        <v>0</v>
      </c>
      <c r="L1895" s="2"/>
      <c r="M1895" s="1">
        <v>4</v>
      </c>
      <c r="N1895" s="15">
        <f>A1894</f>
        <v>45025</v>
      </c>
      <c r="O1895" s="15" t="str">
        <f>IF(A1896="","",A1896)</f>
        <v>Uco</v>
      </c>
      <c r="P1895" s="37" t="str">
        <f>A1893</f>
        <v>Sun</v>
      </c>
      <c r="U1895" s="38"/>
    </row>
    <row r="1896" spans="1:21" ht="14.25" customHeight="1">
      <c r="A1896" s="334" t="s">
        <v>848</v>
      </c>
      <c r="B1896" s="268"/>
      <c r="C1896" s="42"/>
      <c r="D1896" s="29" t="s">
        <v>2970</v>
      </c>
      <c r="E1896" s="28"/>
      <c r="F1896" s="39"/>
      <c r="G1896" s="342"/>
      <c r="H1896" s="342"/>
      <c r="I1896" s="36"/>
      <c r="J1896" s="36"/>
      <c r="K1896" s="412"/>
      <c r="L1896" s="2"/>
      <c r="M1896" s="1">
        <v>5</v>
      </c>
      <c r="N1896" s="15">
        <f>A1894</f>
        <v>45025</v>
      </c>
      <c r="O1896" s="15" t="str">
        <f>IF(A1896="","",A1896)</f>
        <v>Uco</v>
      </c>
      <c r="P1896" s="37" t="str">
        <f>A1893</f>
        <v>Sun</v>
      </c>
      <c r="U1896" s="38"/>
    </row>
    <row r="1897" spans="1:21" ht="14.25" customHeight="1">
      <c r="A1897" s="340" t="s">
        <v>2621</v>
      </c>
      <c r="B1897" s="268"/>
      <c r="C1897" s="42">
        <v>0.34722222222222227</v>
      </c>
      <c r="D1897" s="29" t="s">
        <v>2960</v>
      </c>
      <c r="E1897" s="28" t="s">
        <v>82</v>
      </c>
      <c r="F1897" s="329" t="s">
        <v>2962</v>
      </c>
      <c r="G1897" s="36">
        <v>195</v>
      </c>
      <c r="H1897" s="36"/>
      <c r="I1897" s="36"/>
      <c r="J1897" s="36">
        <v>76000</v>
      </c>
      <c r="K1897" s="412">
        <v>0</v>
      </c>
      <c r="L1897" s="2"/>
      <c r="M1897" s="1">
        <v>6</v>
      </c>
      <c r="N1897" s="15">
        <f>A1894</f>
        <v>45025</v>
      </c>
      <c r="O1897" s="15" t="str">
        <f>IF(A1896="","",A1896)</f>
        <v>Uco</v>
      </c>
      <c r="P1897" s="37" t="str">
        <f>A1893</f>
        <v>Sun</v>
      </c>
      <c r="U1897" s="38"/>
    </row>
    <row r="1898" spans="1:21" ht="14.25" customHeight="1">
      <c r="A1898" s="335" t="s">
        <v>2968</v>
      </c>
      <c r="B1898" s="268"/>
      <c r="C1898" s="42"/>
      <c r="D1898" s="29"/>
      <c r="E1898" s="28"/>
      <c r="F1898" s="345" t="s">
        <v>2961</v>
      </c>
      <c r="G1898" s="36"/>
      <c r="H1898" s="36"/>
      <c r="I1898" s="36"/>
      <c r="J1898" s="36"/>
      <c r="K1898" s="412"/>
      <c r="L1898" s="2"/>
      <c r="M1898" s="1">
        <v>7</v>
      </c>
      <c r="N1898" s="15">
        <f>A1894</f>
        <v>45025</v>
      </c>
      <c r="O1898" s="15" t="str">
        <f>IF(A1896="","",A1896)</f>
        <v>Uco</v>
      </c>
      <c r="P1898" s="37" t="str">
        <f>A1893</f>
        <v>Sun</v>
      </c>
      <c r="U1898" s="38"/>
    </row>
    <row r="1899" spans="1:21" ht="14.25" customHeight="1">
      <c r="A1899" s="335" t="s">
        <v>2969</v>
      </c>
      <c r="B1899" s="268"/>
      <c r="C1899" s="42"/>
      <c r="D1899" s="29"/>
      <c r="E1899" s="28"/>
      <c r="F1899" s="360" t="s">
        <v>2971</v>
      </c>
      <c r="G1899" s="36"/>
      <c r="H1899" s="36"/>
      <c r="I1899" s="36"/>
      <c r="J1899" s="36"/>
      <c r="K1899" s="412"/>
      <c r="L1899" s="2"/>
      <c r="M1899" s="1">
        <v>8</v>
      </c>
      <c r="N1899" s="15">
        <f>A1894</f>
        <v>45025</v>
      </c>
      <c r="O1899" s="15" t="str">
        <f>IF(A1896="","",A1896)</f>
        <v>Uco</v>
      </c>
      <c r="P1899" s="37" t="str">
        <f>A1893</f>
        <v>Sun</v>
      </c>
      <c r="U1899" s="38"/>
    </row>
    <row r="1900" spans="1:21" ht="14.25" customHeight="1">
      <c r="A1900" s="337"/>
      <c r="B1900" s="268"/>
      <c r="C1900" s="42"/>
      <c r="D1900" s="29"/>
      <c r="E1900" s="28"/>
      <c r="F1900" s="39"/>
      <c r="G1900" s="36"/>
      <c r="H1900" s="36"/>
      <c r="I1900" s="36"/>
      <c r="J1900" s="36"/>
      <c r="K1900" s="412"/>
      <c r="L1900" s="2"/>
      <c r="M1900" s="1">
        <v>9</v>
      </c>
      <c r="N1900" s="15">
        <f>A1894</f>
        <v>45025</v>
      </c>
      <c r="O1900" s="15" t="str">
        <f>IF(A1896="","",A1896)</f>
        <v>Uco</v>
      </c>
      <c r="P1900" s="37" t="str">
        <f>A1893</f>
        <v>Sun</v>
      </c>
      <c r="U1900" s="38"/>
    </row>
    <row r="1901" spans="1:21" ht="14.25" customHeight="1" thickBot="1">
      <c r="A1901" s="336" t="s">
        <v>2754</v>
      </c>
      <c r="B1901" s="277"/>
      <c r="C1901" s="284" t="s">
        <v>2898</v>
      </c>
      <c r="D1901" s="259"/>
      <c r="E1901" s="260"/>
      <c r="F1901" s="46"/>
      <c r="G1901" s="261"/>
      <c r="H1901" s="261"/>
      <c r="I1901" s="261"/>
      <c r="J1901" s="261"/>
      <c r="K1901" s="413"/>
      <c r="L1901" s="3"/>
      <c r="M1901" s="1">
        <v>10</v>
      </c>
      <c r="N1901" s="15">
        <f>A1894</f>
        <v>45025</v>
      </c>
      <c r="O1901" s="15" t="str">
        <f>IF(A1896="","",A1896)</f>
        <v>Uco</v>
      </c>
      <c r="P1901" s="37" t="str">
        <f>A1893</f>
        <v>Sun</v>
      </c>
      <c r="U1901" s="38"/>
    </row>
    <row r="1902" spans="1:21" s="239" customFormat="1" ht="14.25" customHeight="1">
      <c r="A1902" s="330"/>
      <c r="B1902" s="234"/>
      <c r="C1902" s="262"/>
      <c r="D1902" s="232"/>
      <c r="E1902" s="41"/>
      <c r="F1902" s="41"/>
      <c r="G1902" s="263"/>
      <c r="H1902" s="263"/>
      <c r="I1902" s="263"/>
      <c r="J1902" s="263"/>
      <c r="K1902" s="411"/>
      <c r="L1902" s="235"/>
      <c r="M1902" s="236"/>
      <c r="N1902" s="237"/>
      <c r="O1902" s="237"/>
      <c r="P1902" s="238"/>
      <c r="U1902" s="240"/>
    </row>
    <row r="1903" spans="1:21" ht="14.25" customHeight="1">
      <c r="A1903" s="331" t="s">
        <v>941</v>
      </c>
      <c r="B1903" s="268">
        <v>2</v>
      </c>
      <c r="C1903" s="42">
        <v>0.375</v>
      </c>
      <c r="D1903" s="29" t="s">
        <v>2958</v>
      </c>
      <c r="E1903" s="28" t="s">
        <v>873</v>
      </c>
      <c r="F1903" s="329" t="s">
        <v>2974</v>
      </c>
      <c r="G1903" s="36">
        <v>720</v>
      </c>
      <c r="H1903" s="36"/>
      <c r="I1903" s="36">
        <v>720</v>
      </c>
      <c r="J1903" s="36"/>
      <c r="K1903" s="412">
        <v>0</v>
      </c>
      <c r="L1903" s="2"/>
      <c r="M1903" s="1">
        <v>2</v>
      </c>
      <c r="N1903" s="15">
        <f>A1904</f>
        <v>45026</v>
      </c>
      <c r="O1903" s="15" t="str">
        <f>IF(A1906="","",A1906)</f>
        <v>Luján</v>
      </c>
      <c r="P1903" s="37" t="str">
        <f>A1903</f>
        <v>Mon</v>
      </c>
      <c r="U1903" s="38"/>
    </row>
    <row r="1904" spans="1:21" ht="14.25" customHeight="1">
      <c r="A1904" s="332">
        <v>45026</v>
      </c>
      <c r="B1904" s="268"/>
      <c r="C1904" s="42"/>
      <c r="D1904" s="29" t="s">
        <v>2970</v>
      </c>
      <c r="E1904" s="28"/>
      <c r="F1904" s="39"/>
      <c r="G1904" s="342"/>
      <c r="H1904" s="36"/>
      <c r="I1904" s="36"/>
      <c r="J1904" s="36"/>
      <c r="K1904" s="412"/>
      <c r="L1904" s="2"/>
      <c r="M1904" s="1">
        <v>3</v>
      </c>
      <c r="N1904" s="15">
        <f>A1904</f>
        <v>45026</v>
      </c>
      <c r="O1904" s="15" t="str">
        <f>IF(A1906="","",A1906)</f>
        <v>Luján</v>
      </c>
      <c r="P1904" s="37" t="str">
        <f>A1903</f>
        <v>Mon</v>
      </c>
      <c r="U1904" s="38"/>
    </row>
    <row r="1905" spans="1:21" ht="14.25" customHeight="1">
      <c r="A1905" s="333">
        <v>271</v>
      </c>
      <c r="B1905" s="268"/>
      <c r="C1905" s="42"/>
      <c r="D1905" s="232"/>
      <c r="E1905" s="28"/>
      <c r="F1905" s="28"/>
      <c r="G1905" s="36"/>
      <c r="H1905" s="342"/>
      <c r="I1905" s="36"/>
      <c r="J1905" s="36"/>
      <c r="K1905" s="412"/>
      <c r="L1905" s="2"/>
      <c r="M1905" s="1">
        <v>4</v>
      </c>
      <c r="N1905" s="15">
        <f>A1904</f>
        <v>45026</v>
      </c>
      <c r="O1905" s="15" t="str">
        <f>IF(A1906="","",A1906)</f>
        <v>Luján</v>
      </c>
      <c r="P1905" s="37" t="str">
        <f>A1903</f>
        <v>Mon</v>
      </c>
      <c r="U1905" s="38"/>
    </row>
    <row r="1906" spans="1:21" ht="14.25" customHeight="1">
      <c r="A1906" s="334" t="s">
        <v>64</v>
      </c>
      <c r="B1906" s="268"/>
      <c r="C1906" s="43"/>
      <c r="D1906" s="40"/>
      <c r="E1906" s="39"/>
      <c r="F1906" s="39"/>
      <c r="G1906" s="342"/>
      <c r="H1906" s="342"/>
      <c r="I1906" s="36"/>
      <c r="J1906" s="36"/>
      <c r="K1906" s="412"/>
      <c r="L1906" s="2"/>
      <c r="M1906" s="1">
        <v>5</v>
      </c>
      <c r="N1906" s="15">
        <f>A1904</f>
        <v>45026</v>
      </c>
      <c r="O1906" s="15" t="str">
        <f>IF(A1906="","",A1906)</f>
        <v>Luján</v>
      </c>
      <c r="P1906" s="37" t="str">
        <f>A1903</f>
        <v>Mon</v>
      </c>
      <c r="U1906" s="38"/>
    </row>
    <row r="1907" spans="1:21" ht="14.25" customHeight="1">
      <c r="A1907" s="335" t="s">
        <v>2975</v>
      </c>
      <c r="B1907" s="268"/>
      <c r="C1907" s="42"/>
      <c r="D1907" s="29"/>
      <c r="E1907" s="28"/>
      <c r="F1907" s="39"/>
      <c r="G1907" s="36"/>
      <c r="H1907" s="36"/>
      <c r="I1907" s="36"/>
      <c r="J1907" s="36"/>
      <c r="K1907" s="412"/>
      <c r="L1907" s="2"/>
      <c r="M1907" s="1">
        <v>6</v>
      </c>
      <c r="N1907" s="15">
        <f>A1904</f>
        <v>45026</v>
      </c>
      <c r="O1907" s="15" t="str">
        <f>IF(A1906="","",A1906)</f>
        <v>Luján</v>
      </c>
      <c r="P1907" s="37" t="str">
        <f>A1903</f>
        <v>Mon</v>
      </c>
      <c r="U1907" s="38"/>
    </row>
    <row r="1908" spans="1:21" ht="14.25" customHeight="1">
      <c r="A1908" s="335" t="s">
        <v>2972</v>
      </c>
      <c r="B1908" s="268"/>
      <c r="C1908" s="42"/>
      <c r="D1908" s="29"/>
      <c r="E1908" s="28"/>
      <c r="F1908" s="39"/>
      <c r="G1908" s="36"/>
      <c r="H1908" s="36"/>
      <c r="I1908" s="36"/>
      <c r="J1908" s="36"/>
      <c r="K1908" s="412"/>
      <c r="L1908" s="2"/>
      <c r="M1908" s="1">
        <v>7</v>
      </c>
      <c r="N1908" s="15">
        <f>A1904</f>
        <v>45026</v>
      </c>
      <c r="O1908" s="15" t="str">
        <f>IF(A1906="","",A1906)</f>
        <v>Luján</v>
      </c>
      <c r="P1908" s="37" t="str">
        <f>A1903</f>
        <v>Mon</v>
      </c>
      <c r="U1908" s="38"/>
    </row>
    <row r="1909" spans="1:21" ht="14.25" customHeight="1">
      <c r="A1909" s="335" t="s">
        <v>1036</v>
      </c>
      <c r="B1909" s="268"/>
      <c r="C1909" s="42"/>
      <c r="D1909" s="29"/>
      <c r="E1909" s="28"/>
      <c r="F1909" s="39"/>
      <c r="G1909" s="36"/>
      <c r="H1909" s="36"/>
      <c r="I1909" s="36"/>
      <c r="J1909" s="36"/>
      <c r="K1909" s="412"/>
      <c r="L1909" s="2"/>
      <c r="M1909" s="1">
        <v>8</v>
      </c>
      <c r="N1909" s="15">
        <f>A1904</f>
        <v>45026</v>
      </c>
      <c r="O1909" s="15" t="str">
        <f>IF(A1906="","",A1906)</f>
        <v>Luján</v>
      </c>
      <c r="P1909" s="37" t="str">
        <f>A1903</f>
        <v>Mon</v>
      </c>
      <c r="U1909" s="38"/>
    </row>
    <row r="1910" spans="1:21" ht="14.25" customHeight="1">
      <c r="A1910" s="335" t="s">
        <v>2966</v>
      </c>
      <c r="B1910" s="268"/>
      <c r="C1910" s="42"/>
      <c r="D1910" s="29"/>
      <c r="E1910" s="28"/>
      <c r="F1910" s="39"/>
      <c r="G1910" s="36"/>
      <c r="H1910" s="36"/>
      <c r="I1910" s="36"/>
      <c r="J1910" s="36"/>
      <c r="K1910" s="412"/>
      <c r="L1910" s="2"/>
      <c r="M1910" s="1">
        <v>9</v>
      </c>
      <c r="N1910" s="15">
        <f>A1904</f>
        <v>45026</v>
      </c>
      <c r="O1910" s="15" t="str">
        <f>IF(A1906="","",A1906)</f>
        <v>Luján</v>
      </c>
      <c r="P1910" s="37" t="str">
        <f>A1903</f>
        <v>Mon</v>
      </c>
      <c r="U1910" s="38"/>
    </row>
    <row r="1911" spans="1:21" ht="14.25" customHeight="1" thickBot="1">
      <c r="A1911" s="336" t="s">
        <v>2973</v>
      </c>
      <c r="B1911" s="277"/>
      <c r="C1911" s="284" t="s">
        <v>2967</v>
      </c>
      <c r="D1911" s="259"/>
      <c r="E1911" s="260"/>
      <c r="F1911" s="46"/>
      <c r="G1911" s="261"/>
      <c r="H1911" s="261"/>
      <c r="I1911" s="261"/>
      <c r="J1911" s="261"/>
      <c r="K1911" s="413"/>
      <c r="L1911" s="3"/>
      <c r="M1911" s="1">
        <v>10</v>
      </c>
      <c r="N1911" s="15">
        <f>A1904</f>
        <v>45026</v>
      </c>
      <c r="O1911" s="15" t="str">
        <f>IF(A1906="","",A1906)</f>
        <v>Luján</v>
      </c>
      <c r="P1911" s="37" t="str">
        <f>A1903</f>
        <v>Mon</v>
      </c>
      <c r="U1911" s="38"/>
    </row>
    <row r="1912" spans="1:21" s="239" customFormat="1" ht="14.25" customHeight="1">
      <c r="A1912" s="330"/>
      <c r="B1912" s="234"/>
      <c r="C1912" s="262"/>
      <c r="D1912" s="232"/>
      <c r="E1912" s="41"/>
      <c r="F1912" s="41"/>
      <c r="G1912" s="263"/>
      <c r="H1912" s="263"/>
      <c r="I1912" s="263"/>
      <c r="J1912" s="263"/>
      <c r="K1912" s="411"/>
      <c r="L1912" s="235"/>
      <c r="M1912" s="236"/>
      <c r="N1912" s="237"/>
      <c r="O1912" s="237"/>
      <c r="P1912" s="238"/>
      <c r="U1912" s="240"/>
    </row>
    <row r="1913" spans="1:21" ht="14.25" customHeight="1">
      <c r="A1913" s="331" t="s">
        <v>942</v>
      </c>
      <c r="B1913" s="268">
        <v>4</v>
      </c>
      <c r="C1913" s="42">
        <v>0.375</v>
      </c>
      <c r="D1913" s="12" t="s">
        <v>2386</v>
      </c>
      <c r="E1913" s="28" t="s">
        <v>2865</v>
      </c>
      <c r="F1913" s="329" t="s">
        <v>2387</v>
      </c>
      <c r="G1913" s="36">
        <v>720</v>
      </c>
      <c r="H1913" s="36"/>
      <c r="I1913" s="36">
        <v>216</v>
      </c>
      <c r="J1913" s="36">
        <v>484</v>
      </c>
      <c r="K1913" s="412">
        <v>0</v>
      </c>
      <c r="L1913" s="2"/>
      <c r="M1913" s="1">
        <v>2</v>
      </c>
      <c r="N1913" s="15">
        <f>A1914</f>
        <v>45027</v>
      </c>
      <c r="O1913" s="15" t="str">
        <f>IF(A1916="","",A1916)</f>
        <v>Luján</v>
      </c>
      <c r="P1913" s="37" t="str">
        <f>A1913</f>
        <v>Tue</v>
      </c>
      <c r="U1913" s="38"/>
    </row>
    <row r="1914" spans="1:21" ht="14.25" customHeight="1">
      <c r="A1914" s="332">
        <v>45027</v>
      </c>
      <c r="B1914" s="268"/>
      <c r="C1914" s="42"/>
      <c r="D1914" s="29" t="s">
        <v>2920</v>
      </c>
      <c r="E1914" s="329" t="s">
        <v>2987</v>
      </c>
      <c r="F1914" s="329" t="s">
        <v>2919</v>
      </c>
      <c r="G1914" s="342"/>
      <c r="H1914" s="342"/>
      <c r="I1914" s="36"/>
      <c r="J1914" s="36"/>
      <c r="K1914" s="412"/>
      <c r="L1914" s="2"/>
      <c r="M1914" s="1">
        <v>3</v>
      </c>
      <c r="N1914" s="15">
        <f>A1914</f>
        <v>45027</v>
      </c>
      <c r="O1914" s="15" t="str">
        <f>IF(A1916="","",A1916)</f>
        <v>Luján</v>
      </c>
      <c r="P1914" s="37" t="str">
        <f>A1913</f>
        <v>Tue</v>
      </c>
      <c r="U1914" s="38"/>
    </row>
    <row r="1915" spans="1:21" ht="14.25" customHeight="1">
      <c r="A1915" s="333">
        <v>272</v>
      </c>
      <c r="B1915" s="268"/>
      <c r="C1915" s="42">
        <v>0.36805555555555558</v>
      </c>
      <c r="D1915" s="29" t="s">
        <v>2838</v>
      </c>
      <c r="E1915" s="28" t="s">
        <v>2964</v>
      </c>
      <c r="F1915" s="329" t="s">
        <v>2719</v>
      </c>
      <c r="G1915" s="36">
        <v>720</v>
      </c>
      <c r="H1915" s="36">
        <v>216</v>
      </c>
      <c r="I1915" s="36"/>
      <c r="J1915" s="36">
        <v>484</v>
      </c>
      <c r="K1915" s="412">
        <v>0</v>
      </c>
      <c r="L1915" s="2"/>
      <c r="M1915" s="1">
        <v>4</v>
      </c>
      <c r="N1915" s="15">
        <f>A1914</f>
        <v>45027</v>
      </c>
      <c r="O1915" s="15" t="str">
        <f>IF(A1916="","",A1916)</f>
        <v>Luján</v>
      </c>
      <c r="P1915" s="37" t="str">
        <f>A1913</f>
        <v>Tue</v>
      </c>
      <c r="U1915" s="38"/>
    </row>
    <row r="1916" spans="1:21" ht="14.25" customHeight="1">
      <c r="A1916" s="334" t="s">
        <v>64</v>
      </c>
      <c r="B1916" s="268"/>
      <c r="C1916" s="43"/>
      <c r="D1916" s="29" t="s">
        <v>2986</v>
      </c>
      <c r="E1916" s="28"/>
      <c r="F1916" s="329" t="s">
        <v>2981</v>
      </c>
      <c r="G1916" s="36"/>
      <c r="H1916" s="36"/>
      <c r="I1916" s="36"/>
      <c r="J1916" s="36"/>
      <c r="K1916" s="412"/>
      <c r="L1916" s="2"/>
      <c r="M1916" s="1">
        <v>5</v>
      </c>
      <c r="N1916" s="15">
        <f>A1914</f>
        <v>45027</v>
      </c>
      <c r="O1916" s="15" t="str">
        <f>IF(A1916="","",A1916)</f>
        <v>Luján</v>
      </c>
      <c r="P1916" s="37" t="str">
        <f>A1913</f>
        <v>Tue</v>
      </c>
      <c r="U1916" s="38"/>
    </row>
    <row r="1917" spans="1:21" ht="14.25" customHeight="1">
      <c r="A1917" s="335" t="s">
        <v>2988</v>
      </c>
      <c r="B1917" s="268"/>
      <c r="C1917" s="42"/>
      <c r="D1917" s="29"/>
      <c r="E1917" s="28"/>
      <c r="F1917" s="360"/>
      <c r="G1917" s="36"/>
      <c r="H1917" s="36"/>
      <c r="I1917" s="36"/>
      <c r="J1917" s="36"/>
      <c r="K1917" s="412"/>
      <c r="L1917" s="2"/>
      <c r="M1917" s="1">
        <v>6</v>
      </c>
      <c r="N1917" s="15">
        <f>A1914</f>
        <v>45027</v>
      </c>
      <c r="O1917" s="15" t="str">
        <f>IF(A1916="","",A1916)</f>
        <v>Luján</v>
      </c>
      <c r="P1917" s="37" t="str">
        <f>A1913</f>
        <v>Tue</v>
      </c>
      <c r="U1917" s="38"/>
    </row>
    <row r="1918" spans="1:21" ht="14.25" customHeight="1">
      <c r="A1918" s="340" t="s">
        <v>2989</v>
      </c>
      <c r="B1918" s="268"/>
      <c r="C1918" s="42"/>
      <c r="D1918" s="29"/>
      <c r="E1918" s="28"/>
      <c r="F1918" s="41"/>
      <c r="G1918" s="36"/>
      <c r="H1918" s="36"/>
      <c r="I1918" s="36"/>
      <c r="J1918" s="36"/>
      <c r="K1918" s="412"/>
      <c r="L1918" s="2"/>
      <c r="M1918" s="1">
        <v>7</v>
      </c>
      <c r="N1918" s="15">
        <f>A1914</f>
        <v>45027</v>
      </c>
      <c r="O1918" s="15" t="str">
        <f>IF(A1916="","",A1916)</f>
        <v>Luján</v>
      </c>
      <c r="P1918" s="37" t="str">
        <f>A1913</f>
        <v>Tue</v>
      </c>
      <c r="U1918" s="38"/>
    </row>
    <row r="1919" spans="1:21" ht="14.25" customHeight="1">
      <c r="A1919" s="335" t="s">
        <v>2990</v>
      </c>
      <c r="B1919" s="268"/>
      <c r="C1919" s="42"/>
      <c r="D1919" s="29"/>
      <c r="E1919" s="28"/>
      <c r="F1919" s="39"/>
      <c r="G1919" s="36"/>
      <c r="H1919" s="36"/>
      <c r="I1919" s="36"/>
      <c r="J1919" s="36"/>
      <c r="K1919" s="412"/>
      <c r="L1919" s="2"/>
      <c r="M1919" s="1">
        <v>8</v>
      </c>
      <c r="N1919" s="15">
        <f>A1914</f>
        <v>45027</v>
      </c>
      <c r="O1919" s="15" t="str">
        <f>IF(A1916="","",A1916)</f>
        <v>Luján</v>
      </c>
      <c r="P1919" s="37" t="str">
        <f>A1913</f>
        <v>Tue</v>
      </c>
      <c r="U1919" s="38"/>
    </row>
    <row r="1920" spans="1:21" ht="14.25" customHeight="1">
      <c r="A1920" s="335" t="s">
        <v>2991</v>
      </c>
      <c r="B1920" s="268"/>
      <c r="C1920" s="42"/>
      <c r="D1920" s="29"/>
      <c r="E1920" s="28"/>
      <c r="F1920" s="39"/>
      <c r="G1920" s="36"/>
      <c r="H1920" s="36"/>
      <c r="I1920" s="36"/>
      <c r="J1920" s="36"/>
      <c r="K1920" s="412"/>
      <c r="L1920" s="2"/>
      <c r="M1920" s="1">
        <v>9</v>
      </c>
      <c r="N1920" s="15">
        <f>A1914</f>
        <v>45027</v>
      </c>
      <c r="O1920" s="15" t="str">
        <f>IF(A1916="","",A1916)</f>
        <v>Luján</v>
      </c>
      <c r="P1920" s="37" t="str">
        <f>A1913</f>
        <v>Tue</v>
      </c>
      <c r="U1920" s="38"/>
    </row>
    <row r="1921" spans="1:21" ht="14.25" customHeight="1" thickBot="1">
      <c r="A1921" s="336" t="s">
        <v>1067</v>
      </c>
      <c r="B1921" s="277"/>
      <c r="C1921" s="284" t="s">
        <v>2639</v>
      </c>
      <c r="D1921" s="259"/>
      <c r="E1921" s="260"/>
      <c r="F1921" s="46"/>
      <c r="G1921" s="261"/>
      <c r="H1921" s="261"/>
      <c r="I1921" s="261"/>
      <c r="J1921" s="261"/>
      <c r="K1921" s="413"/>
      <c r="L1921" s="3"/>
      <c r="M1921" s="1">
        <v>10</v>
      </c>
      <c r="N1921" s="15">
        <f>A1914</f>
        <v>45027</v>
      </c>
      <c r="O1921" s="15" t="str">
        <f>IF(A1916="","",A1916)</f>
        <v>Luján</v>
      </c>
      <c r="P1921" s="37" t="str">
        <f>A1913</f>
        <v>Tue</v>
      </c>
      <c r="U1921" s="38"/>
    </row>
    <row r="1922" spans="1:21" s="239" customFormat="1" ht="14.25" customHeight="1">
      <c r="A1922" s="330"/>
      <c r="B1922" s="234"/>
      <c r="C1922" s="262"/>
      <c r="D1922" s="328"/>
      <c r="E1922" s="329"/>
      <c r="F1922" s="41"/>
      <c r="G1922" s="263"/>
      <c r="H1922" s="263"/>
      <c r="I1922" s="263"/>
      <c r="J1922" s="263"/>
      <c r="K1922" s="411"/>
      <c r="L1922" s="235"/>
      <c r="M1922" s="236"/>
      <c r="N1922" s="237"/>
      <c r="O1922" s="237"/>
      <c r="P1922" s="238"/>
      <c r="U1922" s="240"/>
    </row>
    <row r="1923" spans="1:21" ht="14.25" customHeight="1">
      <c r="A1923" s="331" t="s">
        <v>942</v>
      </c>
      <c r="B1923" s="268">
        <v>2</v>
      </c>
      <c r="C1923" s="42">
        <v>0.3576388888888889</v>
      </c>
      <c r="D1923" s="29" t="s">
        <v>2642</v>
      </c>
      <c r="E1923" s="28" t="s">
        <v>873</v>
      </c>
      <c r="F1923" s="329" t="s">
        <v>2976</v>
      </c>
      <c r="G1923" s="36">
        <v>390</v>
      </c>
      <c r="H1923" s="36" t="s">
        <v>1870</v>
      </c>
      <c r="I1923" s="36"/>
      <c r="J1923" s="36"/>
      <c r="K1923" s="412">
        <v>0</v>
      </c>
      <c r="L1923" s="2"/>
      <c r="M1923" s="1">
        <v>2</v>
      </c>
      <c r="N1923" s="15">
        <f>A1924</f>
        <v>45027</v>
      </c>
      <c r="O1923" s="15" t="str">
        <f>IF(A1926="","",A1926)</f>
        <v>Uco</v>
      </c>
      <c r="P1923" s="37" t="str">
        <f>A1923</f>
        <v>Tue</v>
      </c>
      <c r="U1923" s="38"/>
    </row>
    <row r="1924" spans="1:21" ht="14.25" customHeight="1">
      <c r="A1924" s="332">
        <v>45027</v>
      </c>
      <c r="B1924" s="268"/>
      <c r="C1924" s="42"/>
      <c r="D1924" s="29" t="s">
        <v>2643</v>
      </c>
      <c r="E1924" s="39"/>
      <c r="F1924" s="39"/>
      <c r="G1924" s="342"/>
      <c r="H1924" s="342"/>
      <c r="I1924" s="36"/>
      <c r="J1924" s="36"/>
      <c r="K1924" s="412"/>
      <c r="L1924" s="2"/>
      <c r="M1924" s="1">
        <v>3</v>
      </c>
      <c r="N1924" s="15">
        <f>A1924</f>
        <v>45027</v>
      </c>
      <c r="O1924" s="15" t="str">
        <f>IF(A1926="","",A1926)</f>
        <v>Uco</v>
      </c>
      <c r="P1924" s="37" t="str">
        <f>A1923</f>
        <v>Tue</v>
      </c>
      <c r="U1924" s="38"/>
    </row>
    <row r="1925" spans="1:21" ht="14.25" customHeight="1">
      <c r="A1925" s="333">
        <v>273</v>
      </c>
      <c r="B1925" s="268"/>
      <c r="C1925" s="42"/>
      <c r="D1925" s="29"/>
      <c r="E1925" s="28"/>
      <c r="F1925" s="41"/>
      <c r="G1925" s="36"/>
      <c r="H1925" s="36"/>
      <c r="I1925" s="36"/>
      <c r="J1925" s="36"/>
      <c r="K1925" s="412"/>
      <c r="L1925" s="2"/>
      <c r="M1925" s="1">
        <v>4</v>
      </c>
      <c r="N1925" s="15">
        <f>A1924</f>
        <v>45027</v>
      </c>
      <c r="O1925" s="15" t="str">
        <f>IF(A1926="","",A1926)</f>
        <v>Uco</v>
      </c>
      <c r="P1925" s="37" t="str">
        <f>A1923</f>
        <v>Tue</v>
      </c>
      <c r="U1925" s="38"/>
    </row>
    <row r="1926" spans="1:21" ht="14.25" customHeight="1">
      <c r="A1926" s="334" t="s">
        <v>848</v>
      </c>
      <c r="B1926" s="268"/>
      <c r="C1926" s="43"/>
      <c r="D1926" s="29"/>
      <c r="E1926" s="39"/>
      <c r="F1926" s="39"/>
      <c r="G1926" s="342"/>
      <c r="H1926" s="342"/>
      <c r="I1926" s="36"/>
      <c r="J1926" s="36"/>
      <c r="K1926" s="412"/>
      <c r="L1926" s="2"/>
      <c r="M1926" s="1">
        <v>5</v>
      </c>
      <c r="N1926" s="15">
        <f>A1924</f>
        <v>45027</v>
      </c>
      <c r="O1926" s="15" t="str">
        <f>IF(A1926="","",A1926)</f>
        <v>Uco</v>
      </c>
      <c r="P1926" s="37" t="str">
        <f>A1923</f>
        <v>Tue</v>
      </c>
      <c r="U1926" s="38"/>
    </row>
    <row r="1927" spans="1:21" ht="14.25" customHeight="1">
      <c r="A1927" s="335" t="s">
        <v>1298</v>
      </c>
      <c r="B1927" s="268"/>
      <c r="C1927" s="42"/>
      <c r="D1927" s="29"/>
      <c r="E1927" s="39"/>
      <c r="F1927" s="41"/>
      <c r="G1927" s="36"/>
      <c r="H1927" s="36"/>
      <c r="I1927" s="36"/>
      <c r="J1927" s="36"/>
      <c r="K1927" s="412"/>
      <c r="L1927" s="2"/>
      <c r="M1927" s="1">
        <v>6</v>
      </c>
      <c r="N1927" s="15">
        <f>A1924</f>
        <v>45027</v>
      </c>
      <c r="O1927" s="15" t="str">
        <f>IF(A1926="","",A1926)</f>
        <v>Uco</v>
      </c>
      <c r="P1927" s="37" t="str">
        <f>A1923</f>
        <v>Tue</v>
      </c>
      <c r="U1927" s="38"/>
    </row>
    <row r="1928" spans="1:21" ht="14.25" customHeight="1">
      <c r="A1928" s="340" t="s">
        <v>998</v>
      </c>
      <c r="B1928" s="268"/>
      <c r="C1928" s="42"/>
      <c r="D1928" s="29"/>
      <c r="E1928" s="28"/>
      <c r="F1928" s="39"/>
      <c r="G1928" s="36"/>
      <c r="H1928" s="36"/>
      <c r="I1928" s="36"/>
      <c r="J1928" s="36"/>
      <c r="K1928" s="412"/>
      <c r="L1928" s="2"/>
      <c r="M1928" s="1">
        <v>7</v>
      </c>
      <c r="N1928" s="15">
        <f>A1924</f>
        <v>45027</v>
      </c>
      <c r="O1928" s="15" t="str">
        <f>IF(A1926="","",A1926)</f>
        <v>Uco</v>
      </c>
      <c r="P1928" s="37" t="str">
        <f>A1923</f>
        <v>Tue</v>
      </c>
      <c r="U1928" s="38"/>
    </row>
    <row r="1929" spans="1:21" ht="14.25" customHeight="1">
      <c r="A1929" s="335" t="s">
        <v>1065</v>
      </c>
      <c r="B1929" s="268"/>
      <c r="C1929" s="42"/>
      <c r="D1929" s="29"/>
      <c r="E1929" s="28"/>
      <c r="F1929" s="39"/>
      <c r="G1929" s="36"/>
      <c r="H1929" s="36"/>
      <c r="I1929" s="36"/>
      <c r="J1929" s="36"/>
      <c r="K1929" s="412"/>
      <c r="L1929" s="2"/>
      <c r="M1929" s="1">
        <v>8</v>
      </c>
      <c r="N1929" s="15">
        <f>A1924</f>
        <v>45027</v>
      </c>
      <c r="O1929" s="15" t="str">
        <f>IF(A1926="","",A1926)</f>
        <v>Uco</v>
      </c>
      <c r="P1929" s="37" t="str">
        <f>A1923</f>
        <v>Tue</v>
      </c>
      <c r="U1929" s="38"/>
    </row>
    <row r="1930" spans="1:21" ht="14.25" customHeight="1">
      <c r="A1930" s="363"/>
      <c r="B1930" s="268"/>
      <c r="C1930" s="42"/>
      <c r="D1930" s="29"/>
      <c r="E1930" s="28"/>
      <c r="F1930" s="39"/>
      <c r="G1930" s="36"/>
      <c r="H1930" s="36"/>
      <c r="I1930" s="36"/>
      <c r="J1930" s="36"/>
      <c r="K1930" s="412"/>
      <c r="L1930" s="2"/>
      <c r="M1930" s="1">
        <v>9</v>
      </c>
      <c r="N1930" s="15">
        <f>A1924</f>
        <v>45027</v>
      </c>
      <c r="O1930" s="15" t="str">
        <f>IF(A1926="","",A1926)</f>
        <v>Uco</v>
      </c>
      <c r="P1930" s="37" t="str">
        <f>A1923</f>
        <v>Tue</v>
      </c>
      <c r="U1930" s="38"/>
    </row>
    <row r="1931" spans="1:21" ht="14.25" customHeight="1" thickBot="1">
      <c r="A1931" s="336" t="s">
        <v>2985</v>
      </c>
      <c r="B1931" s="277"/>
      <c r="C1931" s="284" t="s">
        <v>2639</v>
      </c>
      <c r="D1931" s="259"/>
      <c r="E1931" s="260"/>
      <c r="F1931" s="46"/>
      <c r="G1931" s="261"/>
      <c r="H1931" s="261"/>
      <c r="I1931" s="261"/>
      <c r="J1931" s="261"/>
      <c r="K1931" s="413"/>
      <c r="L1931" s="3"/>
      <c r="M1931" s="1">
        <v>10</v>
      </c>
      <c r="N1931" s="15">
        <f>A1924</f>
        <v>45027</v>
      </c>
      <c r="O1931" s="15" t="str">
        <f>IF(A1926="","",A1926)</f>
        <v>Uco</v>
      </c>
      <c r="P1931" s="37" t="str">
        <f>A1923</f>
        <v>Tue</v>
      </c>
      <c r="U1931" s="38"/>
    </row>
    <row r="1932" spans="1:21" s="239" customFormat="1" ht="14.25" customHeight="1">
      <c r="A1932" s="330"/>
      <c r="B1932" s="234"/>
      <c r="C1932" s="262"/>
      <c r="D1932" s="232"/>
      <c r="E1932" s="41"/>
      <c r="F1932" s="41"/>
      <c r="G1932" s="263"/>
      <c r="H1932" s="263"/>
      <c r="I1932" s="263"/>
      <c r="J1932" s="263"/>
      <c r="K1932" s="411"/>
      <c r="L1932" s="235"/>
      <c r="M1932" s="236"/>
      <c r="N1932" s="237"/>
      <c r="O1932" s="237"/>
      <c r="P1932" s="238"/>
      <c r="U1932" s="240"/>
    </row>
    <row r="1933" spans="1:21" ht="14.25" customHeight="1">
      <c r="A1933" s="331" t="s">
        <v>943</v>
      </c>
      <c r="B1933" s="268">
        <v>6</v>
      </c>
      <c r="C1933" s="42">
        <v>0.34722222222222227</v>
      </c>
      <c r="D1933" s="12" t="s">
        <v>2386</v>
      </c>
      <c r="E1933" s="28" t="s">
        <v>2865</v>
      </c>
      <c r="F1933" s="329" t="s">
        <v>2391</v>
      </c>
      <c r="G1933" s="36">
        <v>720</v>
      </c>
      <c r="H1933" s="36"/>
      <c r="I1933" s="36">
        <v>216</v>
      </c>
      <c r="J1933" s="36">
        <v>484</v>
      </c>
      <c r="K1933" s="412">
        <v>0</v>
      </c>
      <c r="L1933" s="2"/>
      <c r="M1933" s="1">
        <v>2</v>
      </c>
      <c r="N1933" s="15">
        <f>A1934</f>
        <v>45028</v>
      </c>
      <c r="O1933" s="15" t="str">
        <f>IF(A1936="","",A1936)</f>
        <v>Uco</v>
      </c>
      <c r="P1933" s="37" t="str">
        <f>A1933</f>
        <v>Wed</v>
      </c>
      <c r="U1933" s="38"/>
    </row>
    <row r="1934" spans="1:21" ht="14.25" customHeight="1">
      <c r="A1934" s="332">
        <v>45028</v>
      </c>
      <c r="B1934" s="268"/>
      <c r="C1934" s="42"/>
      <c r="D1934" s="29" t="s">
        <v>2920</v>
      </c>
      <c r="E1934" s="329" t="s">
        <v>2987</v>
      </c>
      <c r="F1934" s="41"/>
      <c r="G1934" s="342"/>
      <c r="H1934" s="342"/>
      <c r="I1934" s="36"/>
      <c r="J1934" s="36"/>
      <c r="K1934" s="412"/>
      <c r="L1934" s="2"/>
      <c r="M1934" s="1">
        <v>3</v>
      </c>
      <c r="N1934" s="15">
        <f>A1934</f>
        <v>45028</v>
      </c>
      <c r="O1934" s="15" t="str">
        <f>IF(A1936="","",A1936)</f>
        <v>Uco</v>
      </c>
      <c r="P1934" s="37" t="str">
        <f>A1933</f>
        <v>Wed</v>
      </c>
      <c r="U1934" s="38"/>
    </row>
    <row r="1935" spans="1:21" ht="14.25" customHeight="1">
      <c r="A1935" s="333">
        <v>274</v>
      </c>
      <c r="B1935" s="268"/>
      <c r="C1935" s="42">
        <v>0.40277777777777773</v>
      </c>
      <c r="D1935" s="29" t="s">
        <v>2762</v>
      </c>
      <c r="E1935" s="28" t="s">
        <v>1</v>
      </c>
      <c r="F1935" s="28" t="s">
        <v>2761</v>
      </c>
      <c r="G1935" s="36">
        <v>410</v>
      </c>
      <c r="H1935" s="36"/>
      <c r="I1935" s="36" t="s">
        <v>3001</v>
      </c>
      <c r="J1935" s="36"/>
      <c r="K1935" s="412">
        <v>0</v>
      </c>
      <c r="L1935" s="2"/>
      <c r="M1935" s="1">
        <v>4</v>
      </c>
      <c r="N1935" s="15">
        <f>A1934</f>
        <v>45028</v>
      </c>
      <c r="O1935" s="15" t="str">
        <f>IF(A1936="","",A1936)</f>
        <v>Uco</v>
      </c>
      <c r="P1935" s="37" t="str">
        <f>A1933</f>
        <v>Wed</v>
      </c>
      <c r="U1935" s="38"/>
    </row>
    <row r="1936" spans="1:21" ht="14.25" customHeight="1">
      <c r="A1936" s="334" t="s">
        <v>848</v>
      </c>
      <c r="B1936" s="268"/>
      <c r="C1936" s="43"/>
      <c r="D1936" s="29" t="s">
        <v>846</v>
      </c>
      <c r="E1936" s="28"/>
      <c r="F1936" s="360" t="s">
        <v>1349</v>
      </c>
      <c r="G1936" s="342"/>
      <c r="H1936" s="342"/>
      <c r="I1936" s="342"/>
      <c r="J1936" s="36"/>
      <c r="K1936" s="412"/>
      <c r="L1936" s="2"/>
      <c r="M1936" s="1">
        <v>5</v>
      </c>
      <c r="N1936" s="15">
        <f>A1934</f>
        <v>45028</v>
      </c>
      <c r="O1936" s="15" t="str">
        <f>IF(A1936="","",A1936)</f>
        <v>Uco</v>
      </c>
      <c r="P1936" s="37" t="str">
        <f>A1933</f>
        <v>Wed</v>
      </c>
      <c r="U1936" s="38"/>
    </row>
    <row r="1937" spans="1:21" ht="14.25" customHeight="1">
      <c r="A1937" s="335" t="s">
        <v>3004</v>
      </c>
      <c r="B1937" s="268"/>
      <c r="C1937" s="42">
        <v>0.34027777777777773</v>
      </c>
      <c r="D1937" s="29" t="s">
        <v>2838</v>
      </c>
      <c r="E1937" s="28" t="s">
        <v>2964</v>
      </c>
      <c r="F1937" s="329" t="s">
        <v>2719</v>
      </c>
      <c r="G1937" s="36">
        <v>720</v>
      </c>
      <c r="H1937" s="36">
        <v>216</v>
      </c>
      <c r="I1937" s="36"/>
      <c r="J1937" s="36">
        <v>484</v>
      </c>
      <c r="K1937" s="412">
        <v>0</v>
      </c>
      <c r="L1937" s="2"/>
      <c r="M1937" s="1">
        <v>6</v>
      </c>
      <c r="N1937" s="15">
        <f>A1934</f>
        <v>45028</v>
      </c>
      <c r="O1937" s="15" t="str">
        <f>IF(A1936="","",A1936)</f>
        <v>Uco</v>
      </c>
      <c r="P1937" s="37" t="str">
        <f>A1933</f>
        <v>Wed</v>
      </c>
      <c r="U1937" s="38"/>
    </row>
    <row r="1938" spans="1:21" ht="14.25" customHeight="1">
      <c r="A1938" s="335" t="s">
        <v>998</v>
      </c>
      <c r="B1938" s="268"/>
      <c r="C1938" s="42"/>
      <c r="D1938" s="29" t="s">
        <v>3000</v>
      </c>
      <c r="E1938" s="28"/>
      <c r="F1938" s="360" t="s">
        <v>1403</v>
      </c>
      <c r="G1938" s="36"/>
      <c r="H1938" s="36"/>
      <c r="I1938" s="36"/>
      <c r="J1938" s="36"/>
      <c r="K1938" s="412"/>
      <c r="L1938" s="2"/>
      <c r="M1938" s="1">
        <v>7</v>
      </c>
      <c r="N1938" s="15">
        <f>A1934</f>
        <v>45028</v>
      </c>
      <c r="O1938" s="15" t="str">
        <f>IF(A1936="","",A1936)</f>
        <v>Uco</v>
      </c>
      <c r="P1938" s="37" t="str">
        <f>A1933</f>
        <v>Wed</v>
      </c>
      <c r="U1938" s="38"/>
    </row>
    <row r="1939" spans="1:21" ht="14.25" customHeight="1">
      <c r="A1939" s="335" t="s">
        <v>2295</v>
      </c>
      <c r="B1939" s="268"/>
      <c r="C1939" s="42"/>
      <c r="D1939" s="29"/>
      <c r="E1939" s="28"/>
      <c r="F1939" s="39"/>
      <c r="G1939" s="36"/>
      <c r="H1939" s="36"/>
      <c r="I1939" s="36"/>
      <c r="J1939" s="36"/>
      <c r="K1939" s="412"/>
      <c r="L1939" s="2"/>
      <c r="M1939" s="1">
        <v>8</v>
      </c>
      <c r="N1939" s="15">
        <f>A1934</f>
        <v>45028</v>
      </c>
      <c r="O1939" s="15" t="str">
        <f>IF(A1936="","",A1936)</f>
        <v>Uco</v>
      </c>
      <c r="P1939" s="37" t="str">
        <f>A1933</f>
        <v>Wed</v>
      </c>
      <c r="U1939" s="38"/>
    </row>
    <row r="1940" spans="1:21" ht="14.25" customHeight="1">
      <c r="A1940" s="337"/>
      <c r="B1940" s="268"/>
      <c r="C1940" s="42"/>
      <c r="D1940" s="29"/>
      <c r="E1940" s="28"/>
      <c r="F1940" s="39"/>
      <c r="G1940" s="36"/>
      <c r="H1940" s="36"/>
      <c r="I1940" s="36"/>
      <c r="J1940" s="36"/>
      <c r="K1940" s="412"/>
      <c r="L1940" s="2"/>
      <c r="M1940" s="1">
        <v>9</v>
      </c>
      <c r="N1940" s="15">
        <f>A1934</f>
        <v>45028</v>
      </c>
      <c r="O1940" s="15" t="str">
        <f>IF(A1936="","",A1936)</f>
        <v>Uco</v>
      </c>
      <c r="P1940" s="37" t="str">
        <f>A1933</f>
        <v>Wed</v>
      </c>
      <c r="U1940" s="38"/>
    </row>
    <row r="1941" spans="1:21" ht="14.25" customHeight="1" thickBot="1">
      <c r="A1941" s="336" t="s">
        <v>2982</v>
      </c>
      <c r="B1941" s="277"/>
      <c r="C1941" s="284" t="s">
        <v>2358</v>
      </c>
      <c r="D1941" s="259"/>
      <c r="E1941" s="260"/>
      <c r="F1941" s="46"/>
      <c r="G1941" s="261"/>
      <c r="H1941" s="261"/>
      <c r="I1941" s="261"/>
      <c r="J1941" s="261"/>
      <c r="K1941" s="413"/>
      <c r="L1941" s="3"/>
      <c r="M1941" s="1">
        <v>10</v>
      </c>
      <c r="N1941" s="15">
        <f>A1934</f>
        <v>45028</v>
      </c>
      <c r="O1941" s="15" t="str">
        <f>IF(A1936="","",A1936)</f>
        <v>Uco</v>
      </c>
      <c r="P1941" s="37" t="str">
        <f>A1933</f>
        <v>Wed</v>
      </c>
      <c r="U1941" s="38"/>
    </row>
    <row r="1942" spans="1:21" s="239" customFormat="1" ht="14.25" customHeight="1">
      <c r="A1942" s="330"/>
      <c r="B1942" s="234"/>
      <c r="C1942" s="262"/>
      <c r="D1942" s="328"/>
      <c r="E1942" s="41"/>
      <c r="F1942" s="41"/>
      <c r="G1942" s="263"/>
      <c r="H1942" s="263"/>
      <c r="I1942" s="263"/>
      <c r="J1942" s="263"/>
      <c r="K1942" s="411"/>
      <c r="L1942" s="235"/>
      <c r="M1942" s="236"/>
      <c r="N1942" s="237"/>
      <c r="O1942" s="237"/>
      <c r="P1942" s="238"/>
      <c r="U1942" s="240"/>
    </row>
    <row r="1943" spans="1:21" ht="14.25" customHeight="1">
      <c r="A1943" s="331" t="s">
        <v>944</v>
      </c>
      <c r="B1943" s="268">
        <v>4</v>
      </c>
      <c r="C1943" s="42">
        <v>0.36805555555555558</v>
      </c>
      <c r="D1943" s="12" t="s">
        <v>2678</v>
      </c>
      <c r="E1943" s="28" t="s">
        <v>2998</v>
      </c>
      <c r="F1943" s="41"/>
      <c r="G1943" s="36">
        <v>555</v>
      </c>
      <c r="H1943" s="36" t="s">
        <v>2926</v>
      </c>
      <c r="I1943" s="36"/>
      <c r="J1943" s="36"/>
      <c r="K1943" s="412">
        <v>0</v>
      </c>
      <c r="L1943" s="2"/>
      <c r="M1943" s="1">
        <v>2</v>
      </c>
      <c r="N1943" s="15">
        <f>A1944</f>
        <v>45029</v>
      </c>
      <c r="O1943" s="15" t="str">
        <f>IF(A1946="","",A1946)</f>
        <v>Luján</v>
      </c>
      <c r="P1943" s="37" t="str">
        <f>A1943</f>
        <v>Thu</v>
      </c>
      <c r="U1943" s="38"/>
    </row>
    <row r="1944" spans="1:21" ht="14.25" customHeight="1">
      <c r="A1944" s="332">
        <v>45029</v>
      </c>
      <c r="B1944" s="268"/>
      <c r="C1944" s="42"/>
      <c r="D1944" s="29" t="s">
        <v>3013</v>
      </c>
      <c r="E1944" s="39"/>
      <c r="F1944" s="41"/>
      <c r="G1944" s="342"/>
      <c r="H1944" s="342"/>
      <c r="I1944" s="36"/>
      <c r="J1944" s="36"/>
      <c r="K1944" s="412"/>
      <c r="L1944" s="2"/>
      <c r="M1944" s="1">
        <v>3</v>
      </c>
      <c r="N1944" s="15">
        <f>A1944</f>
        <v>45029</v>
      </c>
      <c r="O1944" s="15" t="str">
        <f>IF(A1946="","",A1946)</f>
        <v>Luján</v>
      </c>
      <c r="P1944" s="37" t="str">
        <f>A1943</f>
        <v>Thu</v>
      </c>
      <c r="U1944" s="38"/>
    </row>
    <row r="1945" spans="1:21" ht="14.25" customHeight="1">
      <c r="A1945" s="333">
        <v>275</v>
      </c>
      <c r="B1945" s="268"/>
      <c r="C1945" s="42"/>
      <c r="D1945" s="29" t="s">
        <v>3014</v>
      </c>
      <c r="E1945" s="39"/>
      <c r="F1945" s="39"/>
      <c r="G1945" s="342"/>
      <c r="H1945" s="342"/>
      <c r="I1945" s="36"/>
      <c r="J1945" s="36"/>
      <c r="K1945" s="412"/>
      <c r="L1945" s="2"/>
      <c r="M1945" s="1">
        <v>4</v>
      </c>
      <c r="N1945" s="15">
        <f>A1944</f>
        <v>45029</v>
      </c>
      <c r="O1945" s="15" t="str">
        <f>IF(A1946="","",A1946)</f>
        <v>Luján</v>
      </c>
      <c r="P1945" s="37" t="str">
        <f>A1943</f>
        <v>Thu</v>
      </c>
      <c r="U1945" s="38"/>
    </row>
    <row r="1946" spans="1:21" ht="14.25" customHeight="1">
      <c r="A1946" s="334" t="s">
        <v>64</v>
      </c>
      <c r="B1946" s="268"/>
      <c r="C1946" s="42">
        <v>0.37847222222222227</v>
      </c>
      <c r="D1946" s="29" t="s">
        <v>2999</v>
      </c>
      <c r="E1946" s="28" t="s">
        <v>3009</v>
      </c>
      <c r="F1946" s="513" t="s">
        <v>2866</v>
      </c>
      <c r="G1946" s="36">
        <v>195</v>
      </c>
      <c r="H1946" s="36"/>
      <c r="I1946" s="36">
        <v>70684.77</v>
      </c>
      <c r="J1946" s="36"/>
      <c r="K1946" s="412">
        <v>0</v>
      </c>
      <c r="L1946" s="2"/>
      <c r="M1946" s="1">
        <v>5</v>
      </c>
      <c r="N1946" s="15">
        <f>A1944</f>
        <v>45029</v>
      </c>
      <c r="O1946" s="15" t="str">
        <f>IF(A1946="","",A1946)</f>
        <v>Luján</v>
      </c>
      <c r="P1946" s="37" t="str">
        <f>A1943</f>
        <v>Thu</v>
      </c>
      <c r="U1946" s="38"/>
    </row>
    <row r="1947" spans="1:21" ht="14.25" customHeight="1">
      <c r="A1947" s="335" t="s">
        <v>3015</v>
      </c>
      <c r="B1947" s="268"/>
      <c r="C1947" s="42"/>
      <c r="D1947" s="29"/>
      <c r="E1947" s="28"/>
      <c r="F1947" s="39"/>
      <c r="G1947" s="36"/>
      <c r="H1947" s="36"/>
      <c r="I1947" s="36"/>
      <c r="J1947" s="36"/>
      <c r="K1947" s="412"/>
      <c r="L1947" s="2"/>
      <c r="M1947" s="1">
        <v>6</v>
      </c>
      <c r="N1947" s="15">
        <f>A1944</f>
        <v>45029</v>
      </c>
      <c r="O1947" s="15" t="str">
        <f>IF(A1946="","",A1946)</f>
        <v>Luján</v>
      </c>
      <c r="P1947" s="37" t="str">
        <f>A1943</f>
        <v>Thu</v>
      </c>
      <c r="U1947" s="38"/>
    </row>
    <row r="1948" spans="1:21" ht="14.25" customHeight="1">
      <c r="A1948" s="335" t="s">
        <v>2881</v>
      </c>
      <c r="B1948" s="268"/>
      <c r="C1948" s="42"/>
      <c r="D1948" s="29"/>
      <c r="E1948" s="28"/>
      <c r="F1948" s="513"/>
      <c r="G1948" s="36"/>
      <c r="H1948" s="36"/>
      <c r="I1948" s="36"/>
      <c r="J1948" s="36"/>
      <c r="K1948" s="412"/>
      <c r="L1948" s="2"/>
      <c r="M1948" s="1">
        <v>7</v>
      </c>
      <c r="N1948" s="15">
        <f>A1944</f>
        <v>45029</v>
      </c>
      <c r="O1948" s="15" t="str">
        <f>IF(A1946="","",A1946)</f>
        <v>Luján</v>
      </c>
      <c r="P1948" s="37" t="str">
        <f>A1943</f>
        <v>Thu</v>
      </c>
      <c r="U1948" s="38"/>
    </row>
    <row r="1949" spans="1:21" ht="14.25" customHeight="1">
      <c r="A1949" s="335" t="s">
        <v>1028</v>
      </c>
      <c r="B1949" s="268"/>
      <c r="C1949" s="42"/>
      <c r="D1949" s="29"/>
      <c r="E1949" s="39" t="s">
        <v>3016</v>
      </c>
      <c r="F1949" s="39"/>
      <c r="G1949" s="36"/>
      <c r="H1949" s="36"/>
      <c r="I1949" s="36"/>
      <c r="J1949" s="36"/>
      <c r="K1949" s="412"/>
      <c r="L1949" s="2"/>
      <c r="M1949" s="1">
        <v>8</v>
      </c>
      <c r="N1949" s="15">
        <f>A1944</f>
        <v>45029</v>
      </c>
      <c r="O1949" s="15" t="str">
        <f>IF(A1946="","",A1946)</f>
        <v>Luján</v>
      </c>
      <c r="P1949" s="37" t="str">
        <f>A1943</f>
        <v>Thu</v>
      </c>
      <c r="U1949" s="38"/>
    </row>
    <row r="1950" spans="1:21" ht="14.25" customHeight="1">
      <c r="A1950" s="335" t="s">
        <v>2563</v>
      </c>
      <c r="B1950" s="268"/>
      <c r="C1950" s="42"/>
      <c r="D1950" s="29"/>
      <c r="E1950" s="28"/>
      <c r="F1950" s="39"/>
      <c r="G1950" s="36"/>
      <c r="H1950" s="36"/>
      <c r="I1950" s="36"/>
      <c r="J1950" s="36"/>
      <c r="K1950" s="412"/>
      <c r="L1950" s="2"/>
      <c r="M1950" s="1">
        <v>9</v>
      </c>
      <c r="N1950" s="15">
        <f>A1944</f>
        <v>45029</v>
      </c>
      <c r="O1950" s="15" t="str">
        <f>IF(A1946="","",A1946)</f>
        <v>Luján</v>
      </c>
      <c r="P1950" s="37" t="str">
        <f>A1943</f>
        <v>Thu</v>
      </c>
      <c r="U1950" s="38"/>
    </row>
    <row r="1951" spans="1:21" ht="14.25" customHeight="1" thickBot="1">
      <c r="A1951" s="336" t="s">
        <v>1067</v>
      </c>
      <c r="B1951" s="277"/>
      <c r="C1951" s="284" t="s">
        <v>3007</v>
      </c>
      <c r="D1951" s="259"/>
      <c r="E1951" s="260"/>
      <c r="F1951" s="46"/>
      <c r="G1951" s="261"/>
      <c r="H1951" s="261"/>
      <c r="I1951" s="261"/>
      <c r="J1951" s="261"/>
      <c r="K1951" s="413"/>
      <c r="L1951" s="3"/>
      <c r="M1951" s="1">
        <v>10</v>
      </c>
      <c r="N1951" s="15">
        <f>A1944</f>
        <v>45029</v>
      </c>
      <c r="O1951" s="15" t="str">
        <f>IF(A1946="","",A1946)</f>
        <v>Luján</v>
      </c>
      <c r="P1951" s="37" t="str">
        <f>A1943</f>
        <v>Thu</v>
      </c>
      <c r="U1951" s="38"/>
    </row>
    <row r="1952" spans="1:21" s="239" customFormat="1" ht="14.25" customHeight="1">
      <c r="A1952" s="330"/>
      <c r="B1952" s="234"/>
      <c r="C1952" s="262"/>
      <c r="D1952" s="232"/>
      <c r="E1952" s="41"/>
      <c r="F1952" s="41"/>
      <c r="G1952" s="263"/>
      <c r="H1952" s="263"/>
      <c r="I1952" s="263"/>
      <c r="J1952" s="263"/>
      <c r="K1952" s="411"/>
      <c r="L1952" s="235"/>
      <c r="M1952" s="236"/>
      <c r="N1952" s="237"/>
      <c r="O1952" s="237"/>
      <c r="P1952" s="238"/>
      <c r="U1952" s="240"/>
    </row>
    <row r="1953" spans="1:21" ht="14.25" customHeight="1">
      <c r="A1953" s="331" t="s">
        <v>945</v>
      </c>
      <c r="B1953" s="268">
        <v>1</v>
      </c>
      <c r="C1953" s="42">
        <v>0.375</v>
      </c>
      <c r="D1953" s="12" t="s">
        <v>2948</v>
      </c>
      <c r="E1953" s="28" t="s">
        <v>82</v>
      </c>
      <c r="F1953" s="329" t="s">
        <v>2950</v>
      </c>
      <c r="G1953" s="36">
        <v>575</v>
      </c>
      <c r="H1953" s="36"/>
      <c r="I1953" s="36" t="s">
        <v>3017</v>
      </c>
      <c r="J1953" s="36"/>
      <c r="K1953" s="412">
        <v>0</v>
      </c>
      <c r="L1953" s="2"/>
      <c r="M1953" s="1">
        <v>2</v>
      </c>
      <c r="N1953" s="15">
        <f>A1954</f>
        <v>45030</v>
      </c>
      <c r="O1953" s="15" t="str">
        <f>IF(A1956="","",A1956)</f>
        <v>Deluxe Icon</v>
      </c>
      <c r="P1953" s="37" t="str">
        <f>A1953</f>
        <v>Fri</v>
      </c>
      <c r="U1953" s="38"/>
    </row>
    <row r="1954" spans="1:21" ht="14.25" customHeight="1">
      <c r="A1954" s="332">
        <v>45030</v>
      </c>
      <c r="B1954" s="268"/>
      <c r="C1954" s="42"/>
      <c r="D1954" s="29"/>
      <c r="E1954" s="39"/>
      <c r="F1954" s="41"/>
      <c r="G1954" s="36"/>
      <c r="H1954" s="36"/>
      <c r="I1954" s="36"/>
      <c r="J1954" s="36"/>
      <c r="K1954" s="412"/>
      <c r="L1954" s="2"/>
      <c r="M1954" s="1">
        <v>3</v>
      </c>
      <c r="N1954" s="15">
        <f>A1954</f>
        <v>45030</v>
      </c>
      <c r="O1954" s="15" t="str">
        <f>IF(A1956="","",A1956)</f>
        <v>Deluxe Icon</v>
      </c>
      <c r="P1954" s="37" t="str">
        <f>A1953</f>
        <v>Fri</v>
      </c>
      <c r="U1954" s="38"/>
    </row>
    <row r="1955" spans="1:21" ht="14.25" customHeight="1">
      <c r="A1955" s="333">
        <v>276</v>
      </c>
      <c r="B1955" s="268"/>
      <c r="C1955" s="42"/>
      <c r="D1955" s="29"/>
      <c r="E1955" s="28"/>
      <c r="F1955" s="28"/>
      <c r="G1955" s="36"/>
      <c r="H1955" s="342"/>
      <c r="I1955" s="36"/>
      <c r="J1955" s="36"/>
      <c r="K1955" s="412"/>
      <c r="L1955" s="2"/>
      <c r="M1955" s="1">
        <v>4</v>
      </c>
      <c r="N1955" s="15">
        <f>A1954</f>
        <v>45030</v>
      </c>
      <c r="O1955" s="15" t="str">
        <f>IF(A1956="","",A1956)</f>
        <v>Deluxe Icon</v>
      </c>
      <c r="P1955" s="37" t="str">
        <f>A1953</f>
        <v>Fri</v>
      </c>
      <c r="U1955" s="38"/>
    </row>
    <row r="1956" spans="1:21" ht="14.25" customHeight="1">
      <c r="A1956" s="334" t="s">
        <v>844</v>
      </c>
      <c r="B1956" s="268"/>
      <c r="C1956" s="43"/>
      <c r="D1956" s="29" t="s">
        <v>2949</v>
      </c>
      <c r="E1956" s="39"/>
      <c r="F1956" s="39"/>
      <c r="G1956" s="342"/>
      <c r="H1956" s="342"/>
      <c r="I1956" s="36"/>
      <c r="J1956" s="36"/>
      <c r="K1956" s="412"/>
      <c r="L1956" s="2"/>
      <c r="M1956" s="1">
        <v>5</v>
      </c>
      <c r="N1956" s="15">
        <f>A1954</f>
        <v>45030</v>
      </c>
      <c r="O1956" s="15" t="str">
        <f>IF(A1956="","",A1956)</f>
        <v>Deluxe Icon</v>
      </c>
      <c r="P1956" s="37" t="str">
        <f>A1953</f>
        <v>Fri</v>
      </c>
      <c r="U1956" s="38"/>
    </row>
    <row r="1957" spans="1:21" ht="14.25" customHeight="1">
      <c r="A1957" s="335" t="s">
        <v>1908</v>
      </c>
      <c r="B1957" s="268"/>
      <c r="C1957" s="42"/>
      <c r="D1957" s="29"/>
      <c r="E1957" s="28"/>
      <c r="F1957" s="39"/>
      <c r="G1957" s="36"/>
      <c r="H1957" s="36"/>
      <c r="I1957" s="36"/>
      <c r="J1957" s="36"/>
      <c r="K1957" s="412"/>
      <c r="L1957" s="2"/>
      <c r="M1957" s="1">
        <v>6</v>
      </c>
      <c r="N1957" s="15">
        <f>A1954</f>
        <v>45030</v>
      </c>
      <c r="O1957" s="15" t="str">
        <f>IF(A1956="","",A1956)</f>
        <v>Deluxe Icon</v>
      </c>
      <c r="P1957" s="37" t="str">
        <f>A1953</f>
        <v>Fri</v>
      </c>
      <c r="U1957" s="38"/>
    </row>
    <row r="1958" spans="1:21" ht="14.25" customHeight="1">
      <c r="A1958" s="335" t="s">
        <v>3018</v>
      </c>
      <c r="B1958" s="268"/>
      <c r="C1958" s="42"/>
      <c r="D1958" s="29"/>
      <c r="E1958" s="28"/>
      <c r="F1958" s="39"/>
      <c r="G1958" s="36"/>
      <c r="H1958" s="36"/>
      <c r="I1958" s="36"/>
      <c r="J1958" s="36"/>
      <c r="K1958" s="412"/>
      <c r="L1958" s="2"/>
      <c r="M1958" s="1">
        <v>7</v>
      </c>
      <c r="N1958" s="15">
        <f>A1954</f>
        <v>45030</v>
      </c>
      <c r="O1958" s="15" t="str">
        <f>IF(A1956="","",A1956)</f>
        <v>Deluxe Icon</v>
      </c>
      <c r="P1958" s="37" t="str">
        <f>A1953</f>
        <v>Fri</v>
      </c>
      <c r="U1958" s="38"/>
    </row>
    <row r="1959" spans="1:21" ht="14.25" customHeight="1">
      <c r="A1959" s="335" t="s">
        <v>3019</v>
      </c>
      <c r="B1959" s="268"/>
      <c r="C1959" s="42"/>
      <c r="D1959" s="29"/>
      <c r="E1959" s="28"/>
      <c r="F1959" s="39"/>
      <c r="G1959" s="36"/>
      <c r="H1959" s="36"/>
      <c r="I1959" s="36"/>
      <c r="J1959" s="36"/>
      <c r="K1959" s="412"/>
      <c r="L1959" s="2"/>
      <c r="M1959" s="1">
        <v>8</v>
      </c>
      <c r="N1959" s="15">
        <f>A1954</f>
        <v>45030</v>
      </c>
      <c r="O1959" s="15" t="str">
        <f>IF(A1956="","",A1956)</f>
        <v>Deluxe Icon</v>
      </c>
      <c r="P1959" s="37" t="str">
        <f>A1953</f>
        <v>Fri</v>
      </c>
      <c r="U1959" s="38"/>
    </row>
    <row r="1960" spans="1:21" ht="14.25" customHeight="1">
      <c r="A1960" s="337"/>
      <c r="B1960" s="268"/>
      <c r="C1960" s="42"/>
      <c r="D1960" s="29"/>
      <c r="E1960" s="28"/>
      <c r="F1960" s="39"/>
      <c r="G1960" s="36"/>
      <c r="H1960" s="36"/>
      <c r="I1960" s="36"/>
      <c r="J1960" s="36"/>
      <c r="K1960" s="412"/>
      <c r="L1960" s="2"/>
      <c r="M1960" s="1">
        <v>9</v>
      </c>
      <c r="N1960" s="15">
        <f>A1954</f>
        <v>45030</v>
      </c>
      <c r="O1960" s="15" t="str">
        <f>IF(A1956="","",A1956)</f>
        <v>Deluxe Icon</v>
      </c>
      <c r="P1960" s="37" t="str">
        <f>A1953</f>
        <v>Fri</v>
      </c>
      <c r="U1960" s="38"/>
    </row>
    <row r="1961" spans="1:21" ht="14.25" customHeight="1" thickBot="1">
      <c r="A1961" s="336" t="s">
        <v>2992</v>
      </c>
      <c r="B1961" s="277"/>
      <c r="C1961" s="284" t="s">
        <v>3006</v>
      </c>
      <c r="D1961" s="259"/>
      <c r="E1961" s="260"/>
      <c r="F1961" s="46"/>
      <c r="G1961" s="261"/>
      <c r="H1961" s="261"/>
      <c r="I1961" s="261"/>
      <c r="J1961" s="261"/>
      <c r="K1961" s="413"/>
      <c r="L1961" s="3"/>
      <c r="M1961" s="1">
        <v>10</v>
      </c>
      <c r="N1961" s="15">
        <f>A1954</f>
        <v>45030</v>
      </c>
      <c r="O1961" s="15" t="str">
        <f>IF(A1956="","",A1956)</f>
        <v>Deluxe Icon</v>
      </c>
      <c r="P1961" s="37" t="str">
        <f>A1953</f>
        <v>Fri</v>
      </c>
      <c r="U1961" s="38"/>
    </row>
    <row r="1962" spans="1:21" s="239" customFormat="1" ht="14.25" customHeight="1">
      <c r="A1962" s="330"/>
      <c r="B1962" s="234"/>
      <c r="C1962" s="262"/>
      <c r="D1962" s="232"/>
      <c r="E1962" s="41"/>
      <c r="F1962" s="41"/>
      <c r="G1962" s="263"/>
      <c r="H1962" s="263"/>
      <c r="I1962" s="263"/>
      <c r="J1962" s="263"/>
      <c r="K1962" s="411"/>
      <c r="L1962" s="235"/>
      <c r="M1962" s="236"/>
      <c r="N1962" s="237"/>
      <c r="O1962" s="237"/>
      <c r="P1962" s="238"/>
      <c r="U1962" s="240"/>
    </row>
    <row r="1963" spans="1:21" ht="14.25" customHeight="1">
      <c r="A1963" s="331" t="s">
        <v>946</v>
      </c>
      <c r="B1963" s="268">
        <v>2</v>
      </c>
      <c r="C1963" s="42">
        <v>0.3923611111111111</v>
      </c>
      <c r="D1963" s="12" t="s">
        <v>2494</v>
      </c>
      <c r="E1963" s="329" t="s">
        <v>3020</v>
      </c>
      <c r="F1963" s="329" t="s">
        <v>2729</v>
      </c>
      <c r="G1963" s="36">
        <v>1550</v>
      </c>
      <c r="H1963" s="36"/>
      <c r="I1963" s="36" t="s">
        <v>3008</v>
      </c>
      <c r="J1963" s="36"/>
      <c r="K1963" s="412">
        <v>0</v>
      </c>
      <c r="L1963" s="2"/>
      <c r="M1963" s="1">
        <v>2</v>
      </c>
      <c r="N1963" s="15">
        <f>A1964</f>
        <v>45031</v>
      </c>
      <c r="O1963" s="15" t="str">
        <f>IF(A1966="","",A1966)</f>
        <v>Deluxe</v>
      </c>
      <c r="P1963" s="37" t="str">
        <f>A1963</f>
        <v>Sat</v>
      </c>
      <c r="U1963" s="38"/>
    </row>
    <row r="1964" spans="1:21" ht="14.25" customHeight="1">
      <c r="A1964" s="332">
        <v>45031</v>
      </c>
      <c r="B1964" s="268"/>
      <c r="C1964" s="42"/>
      <c r="D1964" s="29" t="s">
        <v>846</v>
      </c>
      <c r="E1964" s="28" t="s">
        <v>3021</v>
      </c>
      <c r="F1964" s="329" t="s">
        <v>3022</v>
      </c>
      <c r="G1964" s="342"/>
      <c r="H1964" s="342"/>
      <c r="I1964" s="342"/>
      <c r="J1964" s="36"/>
      <c r="K1964" s="412"/>
      <c r="L1964" s="2"/>
      <c r="M1964" s="1">
        <v>3</v>
      </c>
      <c r="N1964" s="15">
        <f>A1964</f>
        <v>45031</v>
      </c>
      <c r="O1964" s="15" t="str">
        <f>IF(A1966="","",A1966)</f>
        <v>Deluxe</v>
      </c>
      <c r="P1964" s="37" t="str">
        <f>A1963</f>
        <v>Sat</v>
      </c>
      <c r="U1964" s="38"/>
    </row>
    <row r="1965" spans="1:21" ht="14.25" customHeight="1">
      <c r="A1965" s="333">
        <v>277</v>
      </c>
      <c r="B1965" s="268"/>
      <c r="C1965" s="42"/>
      <c r="D1965" s="29"/>
      <c r="E1965" s="28"/>
      <c r="F1965" s="472" t="s">
        <v>3024</v>
      </c>
      <c r="G1965" s="36"/>
      <c r="H1965" s="342"/>
      <c r="I1965" s="36"/>
      <c r="J1965" s="36"/>
      <c r="K1965" s="412"/>
      <c r="L1965" s="2"/>
      <c r="M1965" s="1">
        <v>4</v>
      </c>
      <c r="N1965" s="15">
        <f>A1964</f>
        <v>45031</v>
      </c>
      <c r="O1965" s="15" t="str">
        <f>IF(A1966="","",A1966)</f>
        <v>Deluxe</v>
      </c>
      <c r="P1965" s="37" t="str">
        <f>A1963</f>
        <v>Sat</v>
      </c>
      <c r="U1965" s="38"/>
    </row>
    <row r="1966" spans="1:21" ht="14.25" customHeight="1">
      <c r="A1966" s="334" t="s">
        <v>847</v>
      </c>
      <c r="B1966" s="268"/>
      <c r="C1966" s="43"/>
      <c r="D1966" s="40"/>
      <c r="E1966" s="39"/>
      <c r="F1966" s="360" t="s">
        <v>3072</v>
      </c>
      <c r="G1966" s="342"/>
      <c r="H1966" s="342"/>
      <c r="I1966" s="36"/>
      <c r="J1966" s="36"/>
      <c r="K1966" s="412"/>
      <c r="L1966" s="2"/>
      <c r="M1966" s="1">
        <v>5</v>
      </c>
      <c r="N1966" s="15">
        <f>A1964</f>
        <v>45031</v>
      </c>
      <c r="O1966" s="15" t="str">
        <f>IF(A1966="","",A1966)</f>
        <v>Deluxe</v>
      </c>
      <c r="P1966" s="37" t="str">
        <f>A1963</f>
        <v>Sat</v>
      </c>
      <c r="U1966" s="38"/>
    </row>
    <row r="1967" spans="1:21" ht="14.25" customHeight="1">
      <c r="A1967" s="335" t="s">
        <v>3029</v>
      </c>
      <c r="B1967" s="268"/>
      <c r="C1967" s="42"/>
      <c r="D1967" s="29"/>
      <c r="E1967" s="28"/>
      <c r="F1967" s="39" t="s">
        <v>3025</v>
      </c>
      <c r="G1967" s="36"/>
      <c r="H1967" s="36"/>
      <c r="I1967" s="36"/>
      <c r="J1967" s="36"/>
      <c r="K1967" s="412"/>
      <c r="L1967" s="2"/>
      <c r="M1967" s="1">
        <v>6</v>
      </c>
      <c r="N1967" s="15">
        <f>A1964</f>
        <v>45031</v>
      </c>
      <c r="O1967" s="15" t="str">
        <f>IF(A1966="","",A1966)</f>
        <v>Deluxe</v>
      </c>
      <c r="P1967" s="37" t="str">
        <f>A1963</f>
        <v>Sat</v>
      </c>
      <c r="U1967" s="38"/>
    </row>
    <row r="1968" spans="1:21" ht="14.25" customHeight="1">
      <c r="A1968" s="335" t="s">
        <v>3030</v>
      </c>
      <c r="B1968" s="268"/>
      <c r="C1968" s="42"/>
      <c r="D1968" s="29"/>
      <c r="E1968" s="28"/>
      <c r="F1968" s="39" t="s">
        <v>3034</v>
      </c>
      <c r="G1968" s="36"/>
      <c r="H1968" s="36"/>
      <c r="I1968" s="36"/>
      <c r="J1968" s="36"/>
      <c r="K1968" s="412"/>
      <c r="L1968" s="2"/>
      <c r="M1968" s="1">
        <v>7</v>
      </c>
      <c r="N1968" s="15">
        <f>A1964</f>
        <v>45031</v>
      </c>
      <c r="O1968" s="15" t="str">
        <f>IF(A1966="","",A1966)</f>
        <v>Deluxe</v>
      </c>
      <c r="P1968" s="37" t="str">
        <f>A1963</f>
        <v>Sat</v>
      </c>
      <c r="U1968" s="38"/>
    </row>
    <row r="1969" spans="1:21" ht="14.25" customHeight="1">
      <c r="A1969" s="337"/>
      <c r="B1969" s="268"/>
      <c r="C1969" s="42"/>
      <c r="D1969" s="29" t="s">
        <v>1810</v>
      </c>
      <c r="E1969" s="28"/>
      <c r="F1969" s="39"/>
      <c r="G1969" s="36"/>
      <c r="H1969" s="36"/>
      <c r="I1969" s="36"/>
      <c r="J1969" s="36"/>
      <c r="K1969" s="412"/>
      <c r="L1969" s="2"/>
      <c r="M1969" s="1">
        <v>8</v>
      </c>
      <c r="N1969" s="15">
        <f>A1964</f>
        <v>45031</v>
      </c>
      <c r="O1969" s="15" t="str">
        <f>IF(A1966="","",A1966)</f>
        <v>Deluxe</v>
      </c>
      <c r="P1969" s="37" t="str">
        <f>A1963</f>
        <v>Sat</v>
      </c>
      <c r="U1969" s="38"/>
    </row>
    <row r="1970" spans="1:21" ht="14.25" customHeight="1">
      <c r="A1970" s="337"/>
      <c r="B1970" s="268"/>
      <c r="C1970" s="42"/>
      <c r="D1970" s="29"/>
      <c r="E1970" s="28"/>
      <c r="F1970" s="39"/>
      <c r="G1970" s="36"/>
      <c r="H1970" s="36"/>
      <c r="I1970" s="36"/>
      <c r="J1970" s="36"/>
      <c r="K1970" s="412"/>
      <c r="L1970" s="2"/>
      <c r="M1970" s="1">
        <v>9</v>
      </c>
      <c r="N1970" s="15">
        <f>A1964</f>
        <v>45031</v>
      </c>
      <c r="O1970" s="15" t="str">
        <f>IF(A1966="","",A1966)</f>
        <v>Deluxe</v>
      </c>
      <c r="P1970" s="37" t="str">
        <f>A1963</f>
        <v>Sat</v>
      </c>
      <c r="U1970" s="38"/>
    </row>
    <row r="1971" spans="1:21" ht="14.25" customHeight="1" thickBot="1">
      <c r="A1971" s="336" t="s">
        <v>2741</v>
      </c>
      <c r="B1971" s="277"/>
      <c r="C1971" s="284" t="s">
        <v>2951</v>
      </c>
      <c r="D1971" s="259"/>
      <c r="E1971" s="260"/>
      <c r="F1971" s="46"/>
      <c r="G1971" s="261"/>
      <c r="H1971" s="261"/>
      <c r="I1971" s="261"/>
      <c r="J1971" s="261"/>
      <c r="K1971" s="413"/>
      <c r="L1971" s="3"/>
      <c r="M1971" s="1">
        <v>10</v>
      </c>
      <c r="N1971" s="15">
        <f>A1964</f>
        <v>45031</v>
      </c>
      <c r="O1971" s="15" t="str">
        <f>IF(A1966="","",A1966)</f>
        <v>Deluxe</v>
      </c>
      <c r="P1971" s="37" t="str">
        <f>A1963</f>
        <v>Sat</v>
      </c>
      <c r="U1971" s="38"/>
    </row>
    <row r="1972" spans="1:21" s="239" customFormat="1" ht="14.25" customHeight="1">
      <c r="A1972" s="330"/>
      <c r="B1972" s="234"/>
      <c r="C1972" s="262"/>
      <c r="D1972" s="232"/>
      <c r="E1972" s="41"/>
      <c r="F1972" s="41"/>
      <c r="G1972" s="263"/>
      <c r="H1972" s="263"/>
      <c r="I1972" s="263"/>
      <c r="J1972" s="263"/>
      <c r="K1972" s="411"/>
      <c r="L1972" s="235"/>
      <c r="M1972" s="236"/>
      <c r="N1972" s="237"/>
      <c r="O1972" s="237"/>
      <c r="P1972" s="238"/>
      <c r="U1972" s="240"/>
    </row>
    <row r="1973" spans="1:21" ht="14.25" customHeight="1">
      <c r="A1973" s="331" t="s">
        <v>946</v>
      </c>
      <c r="B1973" s="268">
        <v>3</v>
      </c>
      <c r="C1973" s="42">
        <v>0.36458333333333331</v>
      </c>
      <c r="D1973" s="12" t="s">
        <v>2932</v>
      </c>
      <c r="E1973" s="28" t="s">
        <v>82</v>
      </c>
      <c r="F1973" s="329" t="s">
        <v>3035</v>
      </c>
      <c r="G1973" s="36">
        <v>720</v>
      </c>
      <c r="H1973" s="36"/>
      <c r="I1973" s="36" t="s">
        <v>2182</v>
      </c>
      <c r="J1973" s="342"/>
      <c r="K1973" s="412">
        <v>0</v>
      </c>
      <c r="L1973" s="2"/>
      <c r="M1973" s="1">
        <v>2</v>
      </c>
      <c r="N1973" s="15">
        <f>A1974</f>
        <v>45031</v>
      </c>
      <c r="O1973" s="15" t="str">
        <f>IF(A1976="","",A1976)</f>
        <v>Luján</v>
      </c>
      <c r="P1973" s="37" t="str">
        <f>A1973</f>
        <v>Sat</v>
      </c>
      <c r="U1973" s="38"/>
    </row>
    <row r="1974" spans="1:21" ht="14.25" customHeight="1">
      <c r="A1974" s="332">
        <v>45031</v>
      </c>
      <c r="B1974" s="268"/>
      <c r="C1974" s="42"/>
      <c r="D1974" s="29" t="s">
        <v>3026</v>
      </c>
      <c r="E1974" s="28"/>
      <c r="F1974" s="41"/>
      <c r="G1974" s="342"/>
      <c r="H1974" s="342"/>
      <c r="I1974" s="342"/>
      <c r="J1974" s="342"/>
      <c r="K1974" s="412"/>
      <c r="L1974" s="2"/>
      <c r="M1974" s="1">
        <v>3</v>
      </c>
      <c r="N1974" s="15">
        <f>A1974</f>
        <v>45031</v>
      </c>
      <c r="O1974" s="15" t="str">
        <f>IF(A1976="","",A1976)</f>
        <v>Luján</v>
      </c>
      <c r="P1974" s="37" t="str">
        <f>A1973</f>
        <v>Sat</v>
      </c>
      <c r="U1974" s="38"/>
    </row>
    <row r="1975" spans="1:21" ht="14.25" customHeight="1">
      <c r="A1975" s="333">
        <v>278</v>
      </c>
      <c r="B1975" s="268"/>
      <c r="C1975" s="42">
        <v>0.36458333333333331</v>
      </c>
      <c r="D1975" s="29" t="s">
        <v>2948</v>
      </c>
      <c r="E1975" s="28" t="s">
        <v>82</v>
      </c>
      <c r="F1975" s="41"/>
      <c r="G1975" s="36">
        <v>575</v>
      </c>
      <c r="H1975" s="36"/>
      <c r="I1975" s="36" t="s">
        <v>3017</v>
      </c>
      <c r="J1975" s="36"/>
      <c r="K1975" s="412">
        <v>0</v>
      </c>
      <c r="L1975" s="2"/>
      <c r="M1975" s="1">
        <v>4</v>
      </c>
      <c r="N1975" s="15">
        <f>A1974</f>
        <v>45031</v>
      </c>
      <c r="O1975" s="15" t="str">
        <f>IF(A1976="","",A1976)</f>
        <v>Luján</v>
      </c>
      <c r="P1975" s="37" t="str">
        <f>A1973</f>
        <v>Sat</v>
      </c>
      <c r="U1975" s="38"/>
    </row>
    <row r="1976" spans="1:21" ht="14.25" customHeight="1">
      <c r="A1976" s="334" t="s">
        <v>64</v>
      </c>
      <c r="B1976" s="268"/>
      <c r="C1976" s="43"/>
      <c r="D1976" s="40"/>
      <c r="E1976" s="39"/>
      <c r="F1976" s="39"/>
      <c r="G1976" s="342"/>
      <c r="H1976" s="342"/>
      <c r="I1976" s="36"/>
      <c r="J1976" s="36"/>
      <c r="K1976" s="412"/>
      <c r="L1976" s="2"/>
      <c r="M1976" s="1">
        <v>5</v>
      </c>
      <c r="N1976" s="15">
        <f>A1974</f>
        <v>45031</v>
      </c>
      <c r="O1976" s="15" t="str">
        <f>IF(A1976="","",A1976)</f>
        <v>Luján</v>
      </c>
      <c r="P1976" s="37" t="str">
        <f>A1973</f>
        <v>Sat</v>
      </c>
      <c r="U1976" s="38"/>
    </row>
    <row r="1977" spans="1:21" ht="14.25" customHeight="1">
      <c r="A1977" s="340" t="s">
        <v>1068</v>
      </c>
      <c r="B1977" s="268"/>
      <c r="C1977" s="42"/>
      <c r="D1977" s="29"/>
      <c r="E1977" s="28"/>
      <c r="F1977" s="39"/>
      <c r="G1977" s="36"/>
      <c r="H1977" s="36"/>
      <c r="I1977" s="36"/>
      <c r="J1977" s="36"/>
      <c r="K1977" s="412"/>
      <c r="L1977" s="2"/>
      <c r="M1977" s="1">
        <v>6</v>
      </c>
      <c r="N1977" s="15">
        <f>A1974</f>
        <v>45031</v>
      </c>
      <c r="O1977" s="15" t="str">
        <f>IF(A1976="","",A1976)</f>
        <v>Luján</v>
      </c>
      <c r="P1977" s="37" t="str">
        <f>A1973</f>
        <v>Sat</v>
      </c>
      <c r="U1977" s="38"/>
    </row>
    <row r="1978" spans="1:21" ht="14.25" customHeight="1">
      <c r="A1978" s="335" t="s">
        <v>3027</v>
      </c>
      <c r="B1978" s="268"/>
      <c r="C1978" s="42"/>
      <c r="D1978" s="29" t="s">
        <v>40</v>
      </c>
      <c r="E1978" s="28"/>
      <c r="F1978" s="39"/>
      <c r="G1978" s="36"/>
      <c r="H1978" s="36"/>
      <c r="I1978" s="36"/>
      <c r="J1978" s="36"/>
      <c r="K1978" s="412"/>
      <c r="L1978" s="2"/>
      <c r="M1978" s="1">
        <v>7</v>
      </c>
      <c r="N1978" s="15">
        <f>A1974</f>
        <v>45031</v>
      </c>
      <c r="O1978" s="15" t="str">
        <f>IF(A1976="","",A1976)</f>
        <v>Luján</v>
      </c>
      <c r="P1978" s="37" t="str">
        <f>A1973</f>
        <v>Sat</v>
      </c>
      <c r="U1978" s="38"/>
    </row>
    <row r="1979" spans="1:21" ht="14.25" customHeight="1">
      <c r="A1979" s="335" t="s">
        <v>3028</v>
      </c>
      <c r="B1979" s="268"/>
      <c r="C1979" s="42"/>
      <c r="D1979" s="29"/>
      <c r="E1979" s="28"/>
      <c r="F1979" s="39"/>
      <c r="G1979" s="36"/>
      <c r="H1979" s="36"/>
      <c r="I1979" s="36"/>
      <c r="J1979" s="36"/>
      <c r="K1979" s="412"/>
      <c r="L1979" s="2"/>
      <c r="M1979" s="1">
        <v>8</v>
      </c>
      <c r="N1979" s="15">
        <f>A1974</f>
        <v>45031</v>
      </c>
      <c r="O1979" s="15" t="str">
        <f>IF(A1976="","",A1976)</f>
        <v>Luján</v>
      </c>
      <c r="P1979" s="37" t="str">
        <f>A1973</f>
        <v>Sat</v>
      </c>
      <c r="U1979" s="38"/>
    </row>
    <row r="1980" spans="1:21" ht="14.25" customHeight="1">
      <c r="A1980" s="335" t="s">
        <v>2563</v>
      </c>
      <c r="B1980" s="268"/>
      <c r="C1980" s="42"/>
      <c r="D1980" s="29"/>
      <c r="E1980" s="28"/>
      <c r="F1980" s="39"/>
      <c r="G1980" s="36"/>
      <c r="H1980" s="36"/>
      <c r="I1980" s="36"/>
      <c r="J1980" s="36"/>
      <c r="K1980" s="412"/>
      <c r="L1980" s="2"/>
      <c r="M1980" s="1">
        <v>9</v>
      </c>
      <c r="N1980" s="15">
        <f>A1974</f>
        <v>45031</v>
      </c>
      <c r="O1980" s="15" t="str">
        <f>IF(A1976="","",A1976)</f>
        <v>Luján</v>
      </c>
      <c r="P1980" s="37" t="str">
        <f>A1973</f>
        <v>Sat</v>
      </c>
      <c r="U1980" s="38"/>
    </row>
    <row r="1981" spans="1:21" ht="14.25" customHeight="1" thickBot="1">
      <c r="A1981" s="336" t="s">
        <v>2792</v>
      </c>
      <c r="B1981" s="277"/>
      <c r="C1981" s="284" t="s">
        <v>2951</v>
      </c>
      <c r="D1981" s="259"/>
      <c r="E1981" s="260"/>
      <c r="F1981" s="46"/>
      <c r="G1981" s="261"/>
      <c r="H1981" s="261"/>
      <c r="I1981" s="261"/>
      <c r="J1981" s="261"/>
      <c r="K1981" s="413"/>
      <c r="L1981" s="3"/>
      <c r="M1981" s="1">
        <v>10</v>
      </c>
      <c r="N1981" s="15">
        <f>A1974</f>
        <v>45031</v>
      </c>
      <c r="O1981" s="15" t="str">
        <f>IF(A1976="","",A1976)</f>
        <v>Luján</v>
      </c>
      <c r="P1981" s="37" t="str">
        <f>A1973</f>
        <v>Sat</v>
      </c>
      <c r="U1981" s="38"/>
    </row>
    <row r="1982" spans="1:21" s="239" customFormat="1" ht="14.25" customHeight="1">
      <c r="A1982" s="330"/>
      <c r="B1982" s="234"/>
      <c r="C1982" s="262"/>
      <c r="D1982" s="232"/>
      <c r="E1982" s="41"/>
      <c r="F1982" s="41"/>
      <c r="G1982" s="263"/>
      <c r="H1982" s="263"/>
      <c r="I1982" s="263"/>
      <c r="J1982" s="263"/>
      <c r="K1982" s="411"/>
      <c r="L1982" s="235"/>
      <c r="M1982" s="236"/>
      <c r="N1982" s="237"/>
      <c r="O1982" s="237"/>
      <c r="P1982" s="238"/>
      <c r="U1982" s="240"/>
    </row>
    <row r="1983" spans="1:21" ht="14.25" customHeight="1">
      <c r="A1983" s="331" t="s">
        <v>947</v>
      </c>
      <c r="B1983" s="268">
        <v>2</v>
      </c>
      <c r="C1983" s="42">
        <v>0.35416666666666669</v>
      </c>
      <c r="D1983" s="12" t="s">
        <v>2494</v>
      </c>
      <c r="E1983" s="28" t="s">
        <v>873</v>
      </c>
      <c r="F1983" s="329" t="s">
        <v>2729</v>
      </c>
      <c r="G1983" s="36">
        <v>1550</v>
      </c>
      <c r="H1983" s="36"/>
      <c r="I1983" s="36" t="s">
        <v>3008</v>
      </c>
      <c r="J1983" s="36"/>
      <c r="K1983" s="412">
        <v>0</v>
      </c>
      <c r="L1983" s="2"/>
      <c r="M1983" s="1">
        <v>2</v>
      </c>
      <c r="N1983" s="15">
        <f>A1984</f>
        <v>45032</v>
      </c>
      <c r="O1983" s="15" t="str">
        <f>IF(A1986="","",A1986)</f>
        <v>Deluxe Uco</v>
      </c>
      <c r="P1983" s="37" t="str">
        <f>A1983</f>
        <v>Sun</v>
      </c>
      <c r="U1983" s="38"/>
    </row>
    <row r="1984" spans="1:21" ht="14.25" customHeight="1">
      <c r="A1984" s="332">
        <v>45032</v>
      </c>
      <c r="B1984" s="268"/>
      <c r="C1984" s="42"/>
      <c r="D1984" s="29" t="s">
        <v>846</v>
      </c>
      <c r="E1984" s="28"/>
      <c r="F1984" s="41" t="s">
        <v>3041</v>
      </c>
      <c r="G1984" s="342"/>
      <c r="H1984" s="342"/>
      <c r="I1984" s="342"/>
      <c r="J1984" s="36"/>
      <c r="K1984" s="412"/>
      <c r="L1984" s="2"/>
      <c r="M1984" s="1">
        <v>3</v>
      </c>
      <c r="N1984" s="15">
        <f>A1984</f>
        <v>45032</v>
      </c>
      <c r="O1984" s="15" t="str">
        <f>IF(A1986="","",A1986)</f>
        <v>Deluxe Uco</v>
      </c>
      <c r="P1984" s="37" t="str">
        <f>A1983</f>
        <v>Sun</v>
      </c>
      <c r="U1984" s="38"/>
    </row>
    <row r="1985" spans="1:21" ht="14.25" customHeight="1">
      <c r="A1985" s="333">
        <v>279</v>
      </c>
      <c r="B1985" s="268"/>
      <c r="C1985" s="42"/>
      <c r="D1985" s="29"/>
      <c r="E1985" s="28"/>
      <c r="F1985" s="360" t="s">
        <v>3072</v>
      </c>
      <c r="G1985" s="36"/>
      <c r="H1985" s="342"/>
      <c r="I1985" s="36"/>
      <c r="J1985" s="36"/>
      <c r="K1985" s="412"/>
      <c r="L1985" s="2"/>
      <c r="M1985" s="1">
        <v>4</v>
      </c>
      <c r="N1985" s="15">
        <f>A1984</f>
        <v>45032</v>
      </c>
      <c r="O1985" s="15" t="str">
        <f>IF(A1986="","",A1986)</f>
        <v>Deluxe Uco</v>
      </c>
      <c r="P1985" s="37" t="str">
        <f>A1983</f>
        <v>Sun</v>
      </c>
      <c r="U1985" s="38"/>
    </row>
    <row r="1986" spans="1:21" ht="14.25" customHeight="1">
      <c r="A1986" s="334" t="s">
        <v>2492</v>
      </c>
      <c r="B1986" s="268"/>
      <c r="C1986" s="43"/>
      <c r="D1986" s="40"/>
      <c r="E1986" s="39"/>
      <c r="F1986" s="39"/>
      <c r="G1986" s="342"/>
      <c r="H1986" s="342"/>
      <c r="I1986" s="36"/>
      <c r="J1986" s="36"/>
      <c r="K1986" s="412"/>
      <c r="L1986" s="2"/>
      <c r="M1986" s="1">
        <v>5</v>
      </c>
      <c r="N1986" s="15">
        <f>A1984</f>
        <v>45032</v>
      </c>
      <c r="O1986" s="15" t="str">
        <f>IF(A1986="","",A1986)</f>
        <v>Deluxe Uco</v>
      </c>
      <c r="P1986" s="37" t="str">
        <f>A1983</f>
        <v>Sun</v>
      </c>
      <c r="U1986" s="38"/>
    </row>
    <row r="1987" spans="1:21" ht="14.25" customHeight="1">
      <c r="A1987" s="335" t="s">
        <v>3036</v>
      </c>
      <c r="B1987" s="268"/>
      <c r="C1987" s="42"/>
      <c r="D1987" s="29"/>
      <c r="E1987" s="28"/>
      <c r="F1987" s="39"/>
      <c r="G1987" s="36"/>
      <c r="H1987" s="36"/>
      <c r="I1987" s="36"/>
      <c r="J1987" s="36"/>
      <c r="K1987" s="412"/>
      <c r="L1987" s="2"/>
      <c r="M1987" s="1">
        <v>6</v>
      </c>
      <c r="N1987" s="15">
        <f>A1984</f>
        <v>45032</v>
      </c>
      <c r="O1987" s="15" t="str">
        <f>IF(A1986="","",A1986)</f>
        <v>Deluxe Uco</v>
      </c>
      <c r="P1987" s="37" t="str">
        <f>A1983</f>
        <v>Sun</v>
      </c>
      <c r="U1987" s="38"/>
    </row>
    <row r="1988" spans="1:21" ht="14.25" customHeight="1">
      <c r="A1988" s="335" t="s">
        <v>3037</v>
      </c>
      <c r="B1988" s="268"/>
      <c r="C1988" s="42"/>
      <c r="D1988" s="29"/>
      <c r="E1988" s="28"/>
      <c r="F1988" s="39"/>
      <c r="G1988" s="36"/>
      <c r="H1988" s="36"/>
      <c r="I1988" s="36"/>
      <c r="J1988" s="36"/>
      <c r="K1988" s="412"/>
      <c r="L1988" s="2"/>
      <c r="M1988" s="1">
        <v>7</v>
      </c>
      <c r="N1988" s="15">
        <f>A1984</f>
        <v>45032</v>
      </c>
      <c r="O1988" s="15" t="str">
        <f>IF(A1986="","",A1986)</f>
        <v>Deluxe Uco</v>
      </c>
      <c r="P1988" s="37" t="str">
        <f>A1983</f>
        <v>Sun</v>
      </c>
      <c r="U1988" s="38"/>
    </row>
    <row r="1989" spans="1:21" ht="14.25" customHeight="1">
      <c r="A1989" s="335" t="s">
        <v>3038</v>
      </c>
      <c r="B1989" s="268"/>
      <c r="C1989" s="42"/>
      <c r="D1989" s="29" t="s">
        <v>1810</v>
      </c>
      <c r="E1989" s="28"/>
      <c r="F1989" s="39"/>
      <c r="G1989" s="36"/>
      <c r="H1989" s="36"/>
      <c r="I1989" s="36"/>
      <c r="J1989" s="36"/>
      <c r="K1989" s="412"/>
      <c r="L1989" s="2"/>
      <c r="M1989" s="1">
        <v>8</v>
      </c>
      <c r="N1989" s="15">
        <f>A1984</f>
        <v>45032</v>
      </c>
      <c r="O1989" s="15" t="str">
        <f>IF(A1986="","",A1986)</f>
        <v>Deluxe Uco</v>
      </c>
      <c r="P1989" s="37" t="str">
        <f>A1983</f>
        <v>Sun</v>
      </c>
      <c r="U1989" s="38"/>
    </row>
    <row r="1990" spans="1:21" ht="14.25" customHeight="1">
      <c r="A1990" s="337"/>
      <c r="B1990" s="268"/>
      <c r="C1990" s="42"/>
      <c r="D1990" s="29"/>
      <c r="E1990" s="28"/>
      <c r="F1990" s="39"/>
      <c r="G1990" s="36"/>
      <c r="H1990" s="36"/>
      <c r="I1990" s="36"/>
      <c r="J1990" s="36"/>
      <c r="K1990" s="412"/>
      <c r="L1990" s="2"/>
      <c r="M1990" s="1">
        <v>9</v>
      </c>
      <c r="N1990" s="15">
        <f>A1984</f>
        <v>45032</v>
      </c>
      <c r="O1990" s="15" t="str">
        <f>IF(A1986="","",A1986)</f>
        <v>Deluxe Uco</v>
      </c>
      <c r="P1990" s="37" t="str">
        <f>A1983</f>
        <v>Sun</v>
      </c>
      <c r="U1990" s="38"/>
    </row>
    <row r="1991" spans="1:21" ht="14.25" customHeight="1" thickBot="1">
      <c r="A1991" s="336" t="s">
        <v>3033</v>
      </c>
      <c r="B1991" s="277"/>
      <c r="C1991" s="284" t="s">
        <v>2905</v>
      </c>
      <c r="D1991" s="259"/>
      <c r="E1991" s="260"/>
      <c r="F1991" s="46"/>
      <c r="G1991" s="261"/>
      <c r="H1991" s="261"/>
      <c r="I1991" s="261"/>
      <c r="J1991" s="261"/>
      <c r="K1991" s="413"/>
      <c r="L1991" s="3"/>
      <c r="M1991" s="1">
        <v>10</v>
      </c>
      <c r="N1991" s="15">
        <f>A1984</f>
        <v>45032</v>
      </c>
      <c r="O1991" s="15" t="str">
        <f>IF(A1986="","",A1986)</f>
        <v>Deluxe Uco</v>
      </c>
      <c r="P1991" s="37" t="str">
        <f>A1983</f>
        <v>Sun</v>
      </c>
      <c r="U1991" s="38"/>
    </row>
    <row r="1992" spans="1:21" s="239" customFormat="1" ht="14.25" customHeight="1">
      <c r="A1992" s="330"/>
      <c r="B1992" s="234"/>
      <c r="C1992" s="262"/>
      <c r="D1992" s="232"/>
      <c r="E1992" s="41"/>
      <c r="F1992" s="41"/>
      <c r="G1992" s="263"/>
      <c r="H1992" s="263"/>
      <c r="I1992" s="263"/>
      <c r="J1992" s="263"/>
      <c r="K1992" s="411"/>
      <c r="L1992" s="235"/>
      <c r="M1992" s="236"/>
      <c r="N1992" s="237"/>
      <c r="O1992" s="237"/>
      <c r="P1992" s="238"/>
      <c r="U1992" s="240"/>
    </row>
    <row r="1993" spans="1:21" ht="14.25" customHeight="1">
      <c r="A1993" s="331" t="s">
        <v>947</v>
      </c>
      <c r="B1993" s="268">
        <v>2</v>
      </c>
      <c r="C1993" s="42">
        <v>0.35416666666666669</v>
      </c>
      <c r="D1993" s="12" t="s">
        <v>2932</v>
      </c>
      <c r="E1993" s="28" t="s">
        <v>82</v>
      </c>
      <c r="F1993" s="329" t="s">
        <v>3035</v>
      </c>
      <c r="G1993" s="36">
        <v>720</v>
      </c>
      <c r="H1993" s="36"/>
      <c r="I1993" s="36" t="s">
        <v>2182</v>
      </c>
      <c r="J1993" s="342"/>
      <c r="K1993" s="412">
        <v>0</v>
      </c>
      <c r="L1993" s="2"/>
      <c r="M1993" s="1">
        <v>2</v>
      </c>
      <c r="N1993" s="15">
        <f>A1994</f>
        <v>45032</v>
      </c>
      <c r="O1993" s="15" t="str">
        <f>IF(A1996="","",A1996)</f>
        <v>Uco</v>
      </c>
      <c r="P1993" s="37" t="str">
        <f>A1993</f>
        <v>Sun</v>
      </c>
      <c r="U1993" s="38"/>
    </row>
    <row r="1994" spans="1:21" ht="14.25" customHeight="1">
      <c r="A1994" s="332">
        <v>45032</v>
      </c>
      <c r="B1994" s="268"/>
      <c r="C1994" s="42"/>
      <c r="D1994" s="29" t="s">
        <v>3026</v>
      </c>
      <c r="E1994" s="28"/>
      <c r="F1994" s="41"/>
      <c r="G1994" s="342"/>
      <c r="H1994" s="342"/>
      <c r="I1994" s="342"/>
      <c r="J1994" s="342"/>
      <c r="K1994" s="412"/>
      <c r="L1994" s="2"/>
      <c r="M1994" s="1">
        <v>3</v>
      </c>
      <c r="N1994" s="15">
        <f>A1994</f>
        <v>45032</v>
      </c>
      <c r="O1994" s="15" t="str">
        <f>IF(A1996="","",A1996)</f>
        <v>Uco</v>
      </c>
      <c r="P1994" s="37" t="str">
        <f>A1993</f>
        <v>Sun</v>
      </c>
      <c r="U1994" s="38"/>
    </row>
    <row r="1995" spans="1:21" ht="14.25" customHeight="1">
      <c r="A1995" s="333">
        <v>280</v>
      </c>
      <c r="B1995" s="268"/>
      <c r="C1995" s="42"/>
      <c r="D1995" s="29"/>
      <c r="E1995" s="28"/>
      <c r="F1995" s="41"/>
      <c r="G1995" s="36"/>
      <c r="H1995" s="342"/>
      <c r="I1995" s="36"/>
      <c r="J1995" s="36"/>
      <c r="K1995" s="412"/>
      <c r="L1995" s="2"/>
      <c r="M1995" s="1">
        <v>4</v>
      </c>
      <c r="N1995" s="15">
        <f>A1994</f>
        <v>45032</v>
      </c>
      <c r="O1995" s="15" t="str">
        <f>IF(A1996="","",A1996)</f>
        <v>Uco</v>
      </c>
      <c r="P1995" s="37" t="str">
        <f>A1993</f>
        <v>Sun</v>
      </c>
      <c r="U1995" s="38"/>
    </row>
    <row r="1996" spans="1:21" ht="14.25" customHeight="1">
      <c r="A1996" s="334" t="s">
        <v>848</v>
      </c>
      <c r="B1996" s="268"/>
      <c r="C1996" s="43"/>
      <c r="D1996" s="40"/>
      <c r="E1996" s="39"/>
      <c r="F1996" s="39"/>
      <c r="G1996" s="342"/>
      <c r="H1996" s="342"/>
      <c r="I1996" s="36"/>
      <c r="J1996" s="36"/>
      <c r="K1996" s="412"/>
      <c r="L1996" s="2"/>
      <c r="M1996" s="1">
        <v>5</v>
      </c>
      <c r="N1996" s="15">
        <f>A1994</f>
        <v>45032</v>
      </c>
      <c r="O1996" s="15" t="str">
        <f>IF(A1996="","",A1996)</f>
        <v>Uco</v>
      </c>
      <c r="P1996" s="37" t="str">
        <f>A1993</f>
        <v>Sun</v>
      </c>
      <c r="U1996" s="38"/>
    </row>
    <row r="1997" spans="1:21" ht="14.25" customHeight="1">
      <c r="A1997" s="335" t="s">
        <v>3039</v>
      </c>
      <c r="B1997" s="268"/>
      <c r="C1997" s="42"/>
      <c r="D1997" s="29"/>
      <c r="E1997" s="28"/>
      <c r="F1997" s="39"/>
      <c r="G1997" s="36"/>
      <c r="H1997" s="36"/>
      <c r="I1997" s="36"/>
      <c r="J1997" s="36"/>
      <c r="K1997" s="412"/>
      <c r="L1997" s="2"/>
      <c r="M1997" s="1">
        <v>6</v>
      </c>
      <c r="N1997" s="15">
        <f>A1994</f>
        <v>45032</v>
      </c>
      <c r="O1997" s="15" t="str">
        <f>IF(A1996="","",A1996)</f>
        <v>Uco</v>
      </c>
      <c r="P1997" s="37" t="str">
        <f>A1993</f>
        <v>Sun</v>
      </c>
      <c r="U1997" s="38"/>
    </row>
    <row r="1998" spans="1:21" ht="14.25" customHeight="1">
      <c r="A1998" s="340" t="s">
        <v>2824</v>
      </c>
      <c r="B1998" s="268"/>
      <c r="C1998" s="42"/>
      <c r="D1998" s="29"/>
      <c r="E1998" s="28"/>
      <c r="F1998" s="39"/>
      <c r="G1998" s="36"/>
      <c r="H1998" s="36"/>
      <c r="I1998" s="36"/>
      <c r="J1998" s="36"/>
      <c r="K1998" s="412"/>
      <c r="L1998" s="2"/>
      <c r="M1998" s="1">
        <v>7</v>
      </c>
      <c r="N1998" s="15">
        <f>A1994</f>
        <v>45032</v>
      </c>
      <c r="O1998" s="15" t="str">
        <f>IF(A1996="","",A1996)</f>
        <v>Uco</v>
      </c>
      <c r="P1998" s="37" t="str">
        <f>A1993</f>
        <v>Sun</v>
      </c>
      <c r="U1998" s="38"/>
    </row>
    <row r="1999" spans="1:21" ht="14.25" customHeight="1">
      <c r="A1999" s="335" t="s">
        <v>3040</v>
      </c>
      <c r="B1999" s="268"/>
      <c r="C1999" s="42"/>
      <c r="D1999" s="29"/>
      <c r="E1999" s="28"/>
      <c r="F1999" s="39"/>
      <c r="G1999" s="36"/>
      <c r="H1999" s="36"/>
      <c r="I1999" s="36"/>
      <c r="J1999" s="36"/>
      <c r="K1999" s="412"/>
      <c r="L1999" s="2"/>
      <c r="M1999" s="1">
        <v>8</v>
      </c>
      <c r="N1999" s="15">
        <f>A1994</f>
        <v>45032</v>
      </c>
      <c r="O1999" s="15" t="str">
        <f>IF(A1996="","",A1996)</f>
        <v>Uco</v>
      </c>
      <c r="P1999" s="37" t="str">
        <f>A1993</f>
        <v>Sun</v>
      </c>
      <c r="U1999" s="38"/>
    </row>
    <row r="2000" spans="1:21" ht="14.25" customHeight="1">
      <c r="A2000" s="337"/>
      <c r="B2000" s="268"/>
      <c r="C2000" s="42"/>
      <c r="D2000" s="29"/>
      <c r="E2000" s="28"/>
      <c r="F2000" s="39"/>
      <c r="G2000" s="36"/>
      <c r="H2000" s="36"/>
      <c r="I2000" s="36"/>
      <c r="J2000" s="36"/>
      <c r="K2000" s="412"/>
      <c r="L2000" s="2"/>
      <c r="M2000" s="1">
        <v>9</v>
      </c>
      <c r="N2000" s="15">
        <f>A1994</f>
        <v>45032</v>
      </c>
      <c r="O2000" s="15" t="str">
        <f>IF(A1996="","",A1996)</f>
        <v>Uco</v>
      </c>
      <c r="P2000" s="37" t="str">
        <f>A1993</f>
        <v>Sun</v>
      </c>
      <c r="U2000" s="38"/>
    </row>
    <row r="2001" spans="1:21" ht="14.25" customHeight="1" thickBot="1">
      <c r="A2001" s="336" t="s">
        <v>2626</v>
      </c>
      <c r="B2001" s="277"/>
      <c r="C2001" s="284" t="s">
        <v>2934</v>
      </c>
      <c r="D2001" s="259"/>
      <c r="E2001" s="260"/>
      <c r="F2001" s="46"/>
      <c r="G2001" s="261"/>
      <c r="H2001" s="261"/>
      <c r="I2001" s="261"/>
      <c r="J2001" s="261"/>
      <c r="K2001" s="413"/>
      <c r="L2001" s="3"/>
      <c r="M2001" s="1">
        <v>10</v>
      </c>
      <c r="N2001" s="15">
        <f>A1994</f>
        <v>45032</v>
      </c>
      <c r="O2001" s="15" t="str">
        <f>IF(A1996="","",A1996)</f>
        <v>Uco</v>
      </c>
      <c r="P2001" s="37" t="str">
        <f>A1993</f>
        <v>Sun</v>
      </c>
      <c r="U2001" s="38"/>
    </row>
    <row r="2002" spans="1:21" s="239" customFormat="1" ht="14.25" customHeight="1">
      <c r="A2002" s="330"/>
      <c r="B2002" s="234"/>
      <c r="C2002" s="262"/>
      <c r="D2002" s="328"/>
      <c r="E2002" s="41"/>
      <c r="F2002" s="41"/>
      <c r="G2002" s="263"/>
      <c r="H2002" s="263"/>
      <c r="I2002" s="263"/>
      <c r="J2002" s="263"/>
      <c r="K2002" s="411"/>
      <c r="L2002" s="235"/>
      <c r="M2002" s="236"/>
      <c r="N2002" s="237"/>
      <c r="O2002" s="237"/>
      <c r="P2002" s="238"/>
      <c r="U2002" s="240"/>
    </row>
    <row r="2003" spans="1:21" ht="14.25" customHeight="1">
      <c r="A2003" s="331" t="s">
        <v>941</v>
      </c>
      <c r="B2003" s="268">
        <v>2</v>
      </c>
      <c r="C2003" s="42">
        <v>0.3611111111111111</v>
      </c>
      <c r="D2003" s="12" t="s">
        <v>2494</v>
      </c>
      <c r="E2003" s="28" t="s">
        <v>873</v>
      </c>
      <c r="F2003" s="360" t="s">
        <v>3072</v>
      </c>
      <c r="G2003" s="36">
        <v>1550</v>
      </c>
      <c r="H2003" s="36"/>
      <c r="I2003" s="36" t="s">
        <v>3008</v>
      </c>
      <c r="J2003" s="36"/>
      <c r="K2003" s="412">
        <v>0</v>
      </c>
      <c r="L2003" s="2"/>
      <c r="M2003" s="1">
        <v>2</v>
      </c>
      <c r="N2003" s="15">
        <f>A2004</f>
        <v>45033</v>
      </c>
      <c r="O2003" s="15" t="str">
        <f>IF(A2006="","",A2006)</f>
        <v>Half Day Maipú</v>
      </c>
      <c r="P2003" s="37" t="str">
        <f>A2003</f>
        <v>Mon</v>
      </c>
      <c r="U2003" s="38"/>
    </row>
    <row r="2004" spans="1:21" ht="14.25" customHeight="1">
      <c r="A2004" s="332">
        <v>45033</v>
      </c>
      <c r="B2004" s="268"/>
      <c r="C2004" s="42"/>
      <c r="D2004" s="29" t="s">
        <v>846</v>
      </c>
      <c r="E2004" s="28"/>
      <c r="F2004" s="39"/>
      <c r="G2004" s="342"/>
      <c r="H2004" s="342"/>
      <c r="I2004" s="342"/>
      <c r="J2004" s="36"/>
      <c r="K2004" s="412"/>
      <c r="L2004" s="2"/>
      <c r="M2004" s="1">
        <v>3</v>
      </c>
      <c r="N2004" s="15">
        <f>A2004</f>
        <v>45033</v>
      </c>
      <c r="O2004" s="15" t="str">
        <f>IF(A2006="","",A2006)</f>
        <v>Half Day Maipú</v>
      </c>
      <c r="P2004" s="37" t="str">
        <f>A2003</f>
        <v>Mon</v>
      </c>
      <c r="U2004" s="38"/>
    </row>
    <row r="2005" spans="1:21" ht="14.25" customHeight="1">
      <c r="A2005" s="333">
        <v>281</v>
      </c>
      <c r="B2005" s="268"/>
      <c r="C2005" s="42"/>
      <c r="D2005" s="29"/>
      <c r="E2005" s="28"/>
      <c r="F2005" s="39"/>
      <c r="G2005" s="36"/>
      <c r="H2005" s="342"/>
      <c r="I2005" s="36"/>
      <c r="J2005" s="36"/>
      <c r="K2005" s="412"/>
      <c r="L2005" s="2"/>
      <c r="M2005" s="1">
        <v>4</v>
      </c>
      <c r="N2005" s="15">
        <f>A2004</f>
        <v>45033</v>
      </c>
      <c r="O2005" s="15" t="str">
        <f>IF(A2006="","",A2006)</f>
        <v>Half Day Maipú</v>
      </c>
      <c r="P2005" s="37" t="str">
        <f>A2003</f>
        <v>Mon</v>
      </c>
      <c r="U2005" s="38"/>
    </row>
    <row r="2006" spans="1:21" ht="14.25" customHeight="1">
      <c r="A2006" s="334" t="s">
        <v>2493</v>
      </c>
      <c r="B2006" s="268"/>
      <c r="C2006" s="43"/>
      <c r="D2006" s="40"/>
      <c r="E2006" s="39"/>
      <c r="F2006" s="39"/>
      <c r="G2006" s="342"/>
      <c r="H2006" s="342"/>
      <c r="I2006" s="36"/>
      <c r="J2006" s="36"/>
      <c r="K2006" s="412"/>
      <c r="L2006" s="2"/>
      <c r="M2006" s="1">
        <v>5</v>
      </c>
      <c r="N2006" s="15">
        <f>A2004</f>
        <v>45033</v>
      </c>
      <c r="O2006" s="15" t="str">
        <f>IF(A2006="","",A2006)</f>
        <v>Half Day Maipú</v>
      </c>
      <c r="P2006" s="37" t="str">
        <f>A2003</f>
        <v>Mon</v>
      </c>
      <c r="U2006" s="38"/>
    </row>
    <row r="2007" spans="1:21" ht="14.25" customHeight="1">
      <c r="A2007" s="335" t="s">
        <v>1707</v>
      </c>
      <c r="B2007" s="268"/>
      <c r="C2007" s="42"/>
      <c r="D2007" s="29"/>
      <c r="E2007" s="28"/>
      <c r="F2007" s="39"/>
      <c r="G2007" s="36"/>
      <c r="H2007" s="36"/>
      <c r="I2007" s="36"/>
      <c r="J2007" s="36"/>
      <c r="K2007" s="412"/>
      <c r="L2007" s="2"/>
      <c r="M2007" s="1">
        <v>6</v>
      </c>
      <c r="N2007" s="15">
        <f>A2004</f>
        <v>45033</v>
      </c>
      <c r="O2007" s="15" t="str">
        <f>IF(A2006="","",A2006)</f>
        <v>Half Day Maipú</v>
      </c>
      <c r="P2007" s="37" t="str">
        <f>A2003</f>
        <v>Mon</v>
      </c>
      <c r="U2007" s="38"/>
    </row>
    <row r="2008" spans="1:21" ht="14.25" customHeight="1">
      <c r="A2008" s="335" t="s">
        <v>3045</v>
      </c>
      <c r="B2008" s="268"/>
      <c r="C2008" s="42"/>
      <c r="D2008" s="29"/>
      <c r="E2008" s="28"/>
      <c r="F2008" s="39"/>
      <c r="G2008" s="36"/>
      <c r="H2008" s="36"/>
      <c r="I2008" s="36"/>
      <c r="J2008" s="36"/>
      <c r="K2008" s="412"/>
      <c r="L2008" s="2"/>
      <c r="M2008" s="1">
        <v>7</v>
      </c>
      <c r="N2008" s="15">
        <f>A2004</f>
        <v>45033</v>
      </c>
      <c r="O2008" s="15" t="str">
        <f>IF(A2006="","",A2006)</f>
        <v>Half Day Maipú</v>
      </c>
      <c r="P2008" s="37" t="str">
        <f>A2003</f>
        <v>Mon</v>
      </c>
      <c r="U2008" s="38"/>
    </row>
    <row r="2009" spans="1:21" ht="14.25" customHeight="1">
      <c r="A2009" s="337"/>
      <c r="B2009" s="268"/>
      <c r="C2009" s="42"/>
      <c r="D2009" s="29" t="s">
        <v>1810</v>
      </c>
      <c r="E2009" s="28"/>
      <c r="F2009" s="39"/>
      <c r="G2009" s="36"/>
      <c r="H2009" s="36"/>
      <c r="I2009" s="36"/>
      <c r="J2009" s="36"/>
      <c r="K2009" s="412"/>
      <c r="L2009" s="2"/>
      <c r="M2009" s="1">
        <v>8</v>
      </c>
      <c r="N2009" s="15">
        <f>A2004</f>
        <v>45033</v>
      </c>
      <c r="O2009" s="15" t="str">
        <f>IF(A2006="","",A2006)</f>
        <v>Half Day Maipú</v>
      </c>
      <c r="P2009" s="37" t="str">
        <f>A2003</f>
        <v>Mon</v>
      </c>
      <c r="U2009" s="38"/>
    </row>
    <row r="2010" spans="1:21" ht="14.25" customHeight="1">
      <c r="A2010" s="337"/>
      <c r="B2010" s="268"/>
      <c r="C2010" s="42"/>
      <c r="D2010" s="29"/>
      <c r="E2010" s="28"/>
      <c r="F2010" s="39"/>
      <c r="G2010" s="36"/>
      <c r="H2010" s="36"/>
      <c r="I2010" s="36"/>
      <c r="J2010" s="36"/>
      <c r="K2010" s="412"/>
      <c r="L2010" s="2"/>
      <c r="M2010" s="1">
        <v>9</v>
      </c>
      <c r="N2010" s="15">
        <f>A2004</f>
        <v>45033</v>
      </c>
      <c r="O2010" s="15" t="str">
        <f>IF(A2006="","",A2006)</f>
        <v>Half Day Maipú</v>
      </c>
      <c r="P2010" s="37" t="str">
        <f>A2003</f>
        <v>Mon</v>
      </c>
      <c r="U2010" s="38"/>
    </row>
    <row r="2011" spans="1:21" ht="14.25" customHeight="1" thickBot="1">
      <c r="A2011" s="336" t="s">
        <v>1092</v>
      </c>
      <c r="B2011" s="277"/>
      <c r="C2011" s="284" t="s">
        <v>2933</v>
      </c>
      <c r="D2011" s="259"/>
      <c r="E2011" s="260"/>
      <c r="F2011" s="46"/>
      <c r="G2011" s="261"/>
      <c r="H2011" s="261"/>
      <c r="I2011" s="261"/>
      <c r="J2011" s="261"/>
      <c r="K2011" s="413"/>
      <c r="L2011" s="3"/>
      <c r="M2011" s="1">
        <v>10</v>
      </c>
      <c r="N2011" s="15">
        <f>A2004</f>
        <v>45033</v>
      </c>
      <c r="O2011" s="15" t="str">
        <f>IF(A2006="","",A2006)</f>
        <v>Half Day Maipú</v>
      </c>
      <c r="P2011" s="37" t="str">
        <f>A2003</f>
        <v>Mon</v>
      </c>
      <c r="U2011" s="38"/>
    </row>
    <row r="2012" spans="1:21" s="239" customFormat="1" ht="14.25" customHeight="1">
      <c r="A2012" s="330"/>
      <c r="B2012" s="234"/>
      <c r="C2012" s="262"/>
      <c r="D2012" s="232"/>
      <c r="E2012" s="41"/>
      <c r="F2012" s="41"/>
      <c r="G2012" s="263"/>
      <c r="H2012" s="263"/>
      <c r="I2012" s="263"/>
      <c r="J2012" s="263"/>
      <c r="K2012" s="411"/>
      <c r="L2012" s="235"/>
      <c r="M2012" s="236"/>
      <c r="N2012" s="237"/>
      <c r="O2012" s="237"/>
      <c r="P2012" s="238"/>
      <c r="U2012" s="240"/>
    </row>
    <row r="2013" spans="1:21" ht="14.25" customHeight="1">
      <c r="A2013" s="331" t="s">
        <v>942</v>
      </c>
      <c r="B2013" s="268">
        <v>2</v>
      </c>
      <c r="C2013" s="42">
        <v>0.38541666666666669</v>
      </c>
      <c r="D2013" s="29" t="s">
        <v>3049</v>
      </c>
      <c r="E2013" s="28" t="s">
        <v>3050</v>
      </c>
      <c r="F2013" s="513" t="s">
        <v>2983</v>
      </c>
      <c r="G2013" s="36">
        <v>335</v>
      </c>
      <c r="H2013" s="36"/>
      <c r="I2013" s="36">
        <v>122637.13</v>
      </c>
      <c r="J2013" s="36"/>
      <c r="K2013" s="412">
        <v>0</v>
      </c>
      <c r="L2013" s="2"/>
      <c r="M2013" s="1">
        <v>2</v>
      </c>
      <c r="N2013" s="15">
        <f>A2014</f>
        <v>45034</v>
      </c>
      <c r="O2013" s="15" t="str">
        <f>IF(A2016="","",A2016)</f>
        <v>Laid Back</v>
      </c>
      <c r="P2013" s="37" t="str">
        <f>A2013</f>
        <v>Tue</v>
      </c>
      <c r="U2013" s="38"/>
    </row>
    <row r="2014" spans="1:21" ht="14.25" customHeight="1">
      <c r="A2014" s="332">
        <v>45034</v>
      </c>
      <c r="B2014" s="268"/>
      <c r="C2014" s="42"/>
      <c r="D2014" s="29" t="s">
        <v>3053</v>
      </c>
      <c r="E2014" s="28"/>
      <c r="F2014" s="28"/>
      <c r="G2014" s="36"/>
      <c r="H2014" s="36"/>
      <c r="I2014" s="36"/>
      <c r="J2014" s="36"/>
      <c r="K2014" s="412"/>
      <c r="L2014" s="2"/>
      <c r="M2014" s="1">
        <v>3</v>
      </c>
      <c r="N2014" s="15">
        <f>A2014</f>
        <v>45034</v>
      </c>
      <c r="O2014" s="15" t="str">
        <f>IF(A2016="","",A2016)</f>
        <v>Laid Back</v>
      </c>
      <c r="P2014" s="37" t="str">
        <f>A2013</f>
        <v>Tue</v>
      </c>
      <c r="U2014" s="38"/>
    </row>
    <row r="2015" spans="1:21" ht="14.25" customHeight="1">
      <c r="A2015" s="333">
        <v>282</v>
      </c>
      <c r="B2015" s="268"/>
      <c r="C2015" s="42"/>
      <c r="D2015" s="29"/>
      <c r="E2015" s="28" t="s">
        <v>3052</v>
      </c>
      <c r="F2015" s="41" t="s">
        <v>3051</v>
      </c>
      <c r="G2015" s="36"/>
      <c r="H2015" s="342"/>
      <c r="I2015" s="36"/>
      <c r="J2015" s="36"/>
      <c r="K2015" s="412"/>
      <c r="L2015" s="2"/>
      <c r="M2015" s="1">
        <v>4</v>
      </c>
      <c r="N2015" s="15">
        <f>A2014</f>
        <v>45034</v>
      </c>
      <c r="O2015" s="15" t="str">
        <f>IF(A2016="","",A2016)</f>
        <v>Laid Back</v>
      </c>
      <c r="P2015" s="37" t="str">
        <f>A2013</f>
        <v>Tue</v>
      </c>
      <c r="U2015" s="38"/>
    </row>
    <row r="2016" spans="1:21" ht="14.25" customHeight="1">
      <c r="A2016" s="334" t="s">
        <v>1193</v>
      </c>
      <c r="B2016" s="268"/>
      <c r="C2016" s="43"/>
      <c r="D2016" s="40"/>
      <c r="E2016" s="39"/>
      <c r="F2016" s="329" t="s">
        <v>3054</v>
      </c>
      <c r="G2016" s="342"/>
      <c r="H2016" s="342"/>
      <c r="I2016" s="36"/>
      <c r="J2016" s="36"/>
      <c r="K2016" s="412"/>
      <c r="L2016" s="2"/>
      <c r="M2016" s="1">
        <v>5</v>
      </c>
      <c r="N2016" s="15">
        <f>A2014</f>
        <v>45034</v>
      </c>
      <c r="O2016" s="15" t="str">
        <f>IF(A2016="","",A2016)</f>
        <v>Laid Back</v>
      </c>
      <c r="P2016" s="37" t="str">
        <f>A2013</f>
        <v>Tue</v>
      </c>
      <c r="U2016" s="38"/>
    </row>
    <row r="2017" spans="1:21" ht="14.25" customHeight="1">
      <c r="A2017" s="335" t="s">
        <v>2431</v>
      </c>
      <c r="B2017" s="268"/>
      <c r="C2017" s="42"/>
      <c r="D2017" s="29"/>
      <c r="E2017" s="28"/>
      <c r="F2017" s="39"/>
      <c r="G2017" s="36"/>
      <c r="H2017" s="36"/>
      <c r="I2017" s="36"/>
      <c r="J2017" s="36"/>
      <c r="K2017" s="412"/>
      <c r="L2017" s="2"/>
      <c r="M2017" s="1">
        <v>6</v>
      </c>
      <c r="N2017" s="15">
        <f>A2014</f>
        <v>45034</v>
      </c>
      <c r="O2017" s="15" t="str">
        <f>IF(A2016="","",A2016)</f>
        <v>Laid Back</v>
      </c>
      <c r="P2017" s="37" t="str">
        <f>A2013</f>
        <v>Tue</v>
      </c>
      <c r="U2017" s="38"/>
    </row>
    <row r="2018" spans="1:21" ht="14.25" customHeight="1">
      <c r="A2018" s="335" t="s">
        <v>3062</v>
      </c>
      <c r="B2018" s="268"/>
      <c r="C2018" s="42"/>
      <c r="D2018" s="29"/>
      <c r="E2018" s="28"/>
      <c r="F2018" s="39"/>
      <c r="G2018" s="36"/>
      <c r="H2018" s="36"/>
      <c r="I2018" s="36"/>
      <c r="J2018" s="36"/>
      <c r="K2018" s="412"/>
      <c r="L2018" s="2"/>
      <c r="M2018" s="1">
        <v>7</v>
      </c>
      <c r="N2018" s="15">
        <f>A2014</f>
        <v>45034</v>
      </c>
      <c r="O2018" s="15" t="str">
        <f>IF(A2016="","",A2016)</f>
        <v>Laid Back</v>
      </c>
      <c r="P2018" s="37" t="str">
        <f>A2013</f>
        <v>Tue</v>
      </c>
      <c r="U2018" s="38"/>
    </row>
    <row r="2019" spans="1:21" ht="14.25" customHeight="1">
      <c r="A2019" s="337"/>
      <c r="B2019" s="268"/>
      <c r="C2019" s="42"/>
      <c r="D2019" s="29" t="s">
        <v>1105</v>
      </c>
      <c r="E2019" s="28"/>
      <c r="F2019" s="39"/>
      <c r="G2019" s="36"/>
      <c r="H2019" s="36"/>
      <c r="I2019" s="36"/>
      <c r="J2019" s="36"/>
      <c r="K2019" s="412"/>
      <c r="L2019" s="2"/>
      <c r="M2019" s="1">
        <v>8</v>
      </c>
      <c r="N2019" s="15">
        <f>A2014</f>
        <v>45034</v>
      </c>
      <c r="O2019" s="15" t="str">
        <f>IF(A2016="","",A2016)</f>
        <v>Laid Back</v>
      </c>
      <c r="P2019" s="37" t="str">
        <f>A2013</f>
        <v>Tue</v>
      </c>
      <c r="U2019" s="38"/>
    </row>
    <row r="2020" spans="1:21" ht="14.25" customHeight="1">
      <c r="A2020" s="337"/>
      <c r="B2020" s="268"/>
      <c r="C2020" s="42"/>
      <c r="D2020" s="29"/>
      <c r="E2020" s="28"/>
      <c r="F2020" s="39"/>
      <c r="G2020" s="36"/>
      <c r="H2020" s="36"/>
      <c r="I2020" s="36"/>
      <c r="J2020" s="36"/>
      <c r="K2020" s="412"/>
      <c r="L2020" s="2"/>
      <c r="M2020" s="1">
        <v>9</v>
      </c>
      <c r="N2020" s="15">
        <f>A2014</f>
        <v>45034</v>
      </c>
      <c r="O2020" s="15" t="str">
        <f>IF(A2016="","",A2016)</f>
        <v>Laid Back</v>
      </c>
      <c r="P2020" s="37" t="str">
        <f>A2013</f>
        <v>Tue</v>
      </c>
      <c r="U2020" s="38"/>
    </row>
    <row r="2021" spans="1:21" ht="14.25" customHeight="1" thickBot="1">
      <c r="A2021" s="336" t="s">
        <v>3057</v>
      </c>
      <c r="B2021" s="277"/>
      <c r="C2021" s="284" t="s">
        <v>3056</v>
      </c>
      <c r="D2021" s="259"/>
      <c r="E2021" s="260"/>
      <c r="F2021" s="46"/>
      <c r="G2021" s="261"/>
      <c r="H2021" s="261"/>
      <c r="I2021" s="261"/>
      <c r="J2021" s="261"/>
      <c r="K2021" s="413"/>
      <c r="L2021" s="3"/>
      <c r="M2021" s="1">
        <v>10</v>
      </c>
      <c r="N2021" s="15">
        <f>A2014</f>
        <v>45034</v>
      </c>
      <c r="O2021" s="15" t="str">
        <f>IF(A2016="","",A2016)</f>
        <v>Laid Back</v>
      </c>
      <c r="P2021" s="37" t="str">
        <f>A2013</f>
        <v>Tue</v>
      </c>
      <c r="U2021" s="38"/>
    </row>
    <row r="2022" spans="1:21" s="239" customFormat="1" ht="14.25" customHeight="1">
      <c r="A2022" s="330"/>
      <c r="B2022" s="234"/>
      <c r="C2022" s="262"/>
      <c r="D2022" s="232"/>
      <c r="E2022" s="41"/>
      <c r="F2022" s="41"/>
      <c r="G2022" s="344"/>
      <c r="H2022" s="344"/>
      <c r="I2022" s="263"/>
      <c r="J2022" s="263"/>
      <c r="K2022" s="411"/>
      <c r="L2022" s="235"/>
      <c r="M2022" s="236"/>
      <c r="N2022" s="237"/>
      <c r="O2022" s="237"/>
      <c r="P2022" s="238"/>
      <c r="U2022" s="240"/>
    </row>
    <row r="2023" spans="1:21" ht="14.25" customHeight="1">
      <c r="A2023" s="331" t="s">
        <v>943</v>
      </c>
      <c r="B2023" s="268">
        <v>5</v>
      </c>
      <c r="C2023" s="42">
        <v>0.36805555555555558</v>
      </c>
      <c r="D2023" s="12" t="s">
        <v>2648</v>
      </c>
      <c r="E2023" s="28" t="s">
        <v>873</v>
      </c>
      <c r="F2023" s="329" t="s">
        <v>1680</v>
      </c>
      <c r="G2023" s="36">
        <v>740</v>
      </c>
      <c r="H2023" s="36" t="s">
        <v>3032</v>
      </c>
      <c r="I2023" s="36"/>
      <c r="J2023" s="36"/>
      <c r="K2023" s="412">
        <v>0</v>
      </c>
      <c r="L2023" s="2"/>
      <c r="M2023" s="1">
        <v>2</v>
      </c>
      <c r="N2023" s="15">
        <f>A2024</f>
        <v>45035</v>
      </c>
      <c r="O2023" s="15" t="str">
        <f>IF(A2026="","",A2026)</f>
        <v>Luján</v>
      </c>
      <c r="P2023" s="37" t="str">
        <f>A2023</f>
        <v>Wed</v>
      </c>
      <c r="U2023" s="38"/>
    </row>
    <row r="2024" spans="1:21" ht="14.25" customHeight="1">
      <c r="A2024" s="332">
        <v>45035</v>
      </c>
      <c r="B2024" s="268"/>
      <c r="C2024" s="42"/>
      <c r="D2024" s="29" t="s">
        <v>3068</v>
      </c>
      <c r="E2024" s="28"/>
      <c r="F2024" s="360" t="s">
        <v>1359</v>
      </c>
      <c r="G2024" s="342"/>
      <c r="H2024" s="342"/>
      <c r="I2024" s="36"/>
      <c r="J2024" s="36"/>
      <c r="K2024" s="412"/>
      <c r="L2024" s="2"/>
      <c r="M2024" s="1">
        <v>3</v>
      </c>
      <c r="N2024" s="15">
        <f>A2024</f>
        <v>45035</v>
      </c>
      <c r="O2024" s="15" t="str">
        <f>IF(A2026="","",A2026)</f>
        <v>Luján</v>
      </c>
      <c r="P2024" s="37" t="str">
        <f>A2023</f>
        <v>Wed</v>
      </c>
      <c r="U2024" s="38"/>
    </row>
    <row r="2025" spans="1:21" ht="14.25" customHeight="1">
      <c r="A2025" s="333">
        <v>283</v>
      </c>
      <c r="B2025" s="268"/>
      <c r="C2025" s="42"/>
      <c r="D2025" s="29" t="s">
        <v>3069</v>
      </c>
      <c r="E2025" s="28"/>
      <c r="F2025" s="345" t="s">
        <v>3083</v>
      </c>
      <c r="G2025" s="342"/>
      <c r="H2025" s="342"/>
      <c r="I2025" s="36"/>
      <c r="J2025" s="36"/>
      <c r="K2025" s="412"/>
      <c r="L2025" s="2"/>
      <c r="M2025" s="1">
        <v>4</v>
      </c>
      <c r="N2025" s="15">
        <f>A2024</f>
        <v>45035</v>
      </c>
      <c r="O2025" s="15" t="str">
        <f>IF(A2026="","",A2026)</f>
        <v>Luján</v>
      </c>
      <c r="P2025" s="37" t="str">
        <f>A2023</f>
        <v>Wed</v>
      </c>
      <c r="U2025" s="38"/>
    </row>
    <row r="2026" spans="1:21" ht="14.25" customHeight="1">
      <c r="A2026" s="334" t="s">
        <v>64</v>
      </c>
      <c r="B2026" s="268"/>
      <c r="C2026" s="43"/>
      <c r="D2026" s="29" t="s">
        <v>3070</v>
      </c>
      <c r="E2026" s="28"/>
      <c r="F2026" s="39"/>
      <c r="G2026" s="342"/>
      <c r="H2026" s="342"/>
      <c r="I2026" s="36"/>
      <c r="J2026" s="36"/>
      <c r="K2026" s="412"/>
      <c r="L2026" s="2"/>
      <c r="M2026" s="1">
        <v>5</v>
      </c>
      <c r="N2026" s="15">
        <f>A2024</f>
        <v>45035</v>
      </c>
      <c r="O2026" s="15" t="str">
        <f>IF(A2026="","",A2026)</f>
        <v>Luján</v>
      </c>
      <c r="P2026" s="37" t="str">
        <f>A2023</f>
        <v>Wed</v>
      </c>
      <c r="U2026" s="38"/>
    </row>
    <row r="2027" spans="1:21" ht="14.25" customHeight="1">
      <c r="A2027" s="335" t="s">
        <v>3074</v>
      </c>
      <c r="B2027" s="268"/>
      <c r="C2027" s="42">
        <v>0.37847222222222227</v>
      </c>
      <c r="D2027" s="29" t="s">
        <v>3066</v>
      </c>
      <c r="E2027" s="28" t="s">
        <v>62</v>
      </c>
      <c r="F2027" s="28" t="s">
        <v>3065</v>
      </c>
      <c r="G2027" s="36">
        <v>185</v>
      </c>
      <c r="H2027" s="36"/>
      <c r="I2027" s="36"/>
      <c r="J2027" s="36">
        <v>185</v>
      </c>
      <c r="K2027" s="412">
        <v>0</v>
      </c>
      <c r="L2027" s="2"/>
      <c r="M2027" s="1">
        <v>6</v>
      </c>
      <c r="N2027" s="15">
        <f>A2024</f>
        <v>45035</v>
      </c>
      <c r="O2027" s="15" t="str">
        <f>IF(A2026="","",A2026)</f>
        <v>Luján</v>
      </c>
      <c r="P2027" s="37" t="str">
        <f>A2023</f>
        <v>Wed</v>
      </c>
      <c r="U2027" s="38"/>
    </row>
    <row r="2028" spans="1:21" ht="14.25" customHeight="1">
      <c r="A2028" s="335" t="s">
        <v>2881</v>
      </c>
      <c r="B2028" s="268"/>
      <c r="C2028" s="42"/>
      <c r="D2028" s="29"/>
      <c r="E2028" s="28"/>
      <c r="F2028" s="329" t="s">
        <v>2719</v>
      </c>
      <c r="G2028" s="36"/>
      <c r="H2028" s="36"/>
      <c r="I2028" s="36"/>
      <c r="J2028" s="36"/>
      <c r="K2028" s="412"/>
      <c r="L2028" s="2"/>
      <c r="M2028" s="1">
        <v>7</v>
      </c>
      <c r="N2028" s="15">
        <f>A2024</f>
        <v>45035</v>
      </c>
      <c r="O2028" s="15" t="str">
        <f>IF(A2026="","",A2026)</f>
        <v>Luján</v>
      </c>
      <c r="P2028" s="37" t="str">
        <f>A2023</f>
        <v>Wed</v>
      </c>
      <c r="U2028" s="38"/>
    </row>
    <row r="2029" spans="1:21" ht="14.25" customHeight="1">
      <c r="A2029" s="340" t="s">
        <v>3075</v>
      </c>
      <c r="B2029" s="268"/>
      <c r="C2029" s="42"/>
      <c r="D2029" s="41"/>
      <c r="E2029" s="41"/>
      <c r="F2029" s="41"/>
      <c r="G2029" s="36"/>
      <c r="H2029" s="36"/>
      <c r="I2029" s="36"/>
      <c r="J2029" s="36"/>
      <c r="K2029" s="412"/>
      <c r="L2029" s="2"/>
      <c r="M2029" s="1">
        <v>8</v>
      </c>
      <c r="N2029" s="15">
        <f>A2024</f>
        <v>45035</v>
      </c>
      <c r="O2029" s="15" t="str">
        <f>IF(A2026="","",A2026)</f>
        <v>Luján</v>
      </c>
      <c r="P2029" s="37" t="str">
        <f>A2023</f>
        <v>Wed</v>
      </c>
      <c r="U2029" s="38"/>
    </row>
    <row r="2030" spans="1:21" ht="14.25" customHeight="1">
      <c r="A2030" s="335" t="s">
        <v>1029</v>
      </c>
      <c r="B2030" s="268"/>
      <c r="C2030" s="42"/>
      <c r="D2030" s="41"/>
      <c r="E2030" s="41"/>
      <c r="F2030" s="39"/>
      <c r="G2030" s="36"/>
      <c r="H2030" s="36"/>
      <c r="I2030" s="36"/>
      <c r="J2030" s="36"/>
      <c r="K2030" s="412"/>
      <c r="L2030" s="2"/>
      <c r="M2030" s="1">
        <v>9</v>
      </c>
      <c r="N2030" s="15">
        <f>A2024</f>
        <v>45035</v>
      </c>
      <c r="O2030" s="15" t="str">
        <f>IF(A2026="","",A2026)</f>
        <v>Luján</v>
      </c>
      <c r="P2030" s="37" t="str">
        <f>A2023</f>
        <v>Wed</v>
      </c>
      <c r="U2030" s="38"/>
    </row>
    <row r="2031" spans="1:21" ht="14.25" customHeight="1" thickBot="1">
      <c r="A2031" s="336" t="s">
        <v>3071</v>
      </c>
      <c r="B2031" s="277"/>
      <c r="C2031" s="284" t="s">
        <v>2845</v>
      </c>
      <c r="D2031" s="259"/>
      <c r="E2031" s="260"/>
      <c r="F2031" s="46"/>
      <c r="G2031" s="261"/>
      <c r="H2031" s="261"/>
      <c r="I2031" s="261"/>
      <c r="J2031" s="261"/>
      <c r="K2031" s="413"/>
      <c r="L2031" s="3"/>
      <c r="M2031" s="1">
        <v>10</v>
      </c>
      <c r="N2031" s="15">
        <f>A2024</f>
        <v>45035</v>
      </c>
      <c r="O2031" s="15" t="str">
        <f>IF(A2026="","",A2026)</f>
        <v>Luján</v>
      </c>
      <c r="P2031" s="37" t="str">
        <f>A2023</f>
        <v>Wed</v>
      </c>
      <c r="U2031" s="38"/>
    </row>
    <row r="2032" spans="1:21" s="239" customFormat="1" ht="14.25" customHeight="1">
      <c r="A2032" s="330"/>
      <c r="B2032" s="234"/>
      <c r="C2032" s="262"/>
      <c r="D2032" s="328"/>
      <c r="E2032" s="41"/>
      <c r="F2032" s="41"/>
      <c r="G2032" s="263"/>
      <c r="H2032" s="263"/>
      <c r="I2032" s="263"/>
      <c r="J2032" s="263"/>
      <c r="K2032" s="411"/>
      <c r="L2032" s="235"/>
      <c r="M2032" s="236"/>
      <c r="N2032" s="237"/>
      <c r="O2032" s="237"/>
      <c r="P2032" s="238"/>
      <c r="U2032" s="240"/>
    </row>
    <row r="2033" spans="1:21" ht="14.25" customHeight="1">
      <c r="A2033" s="331" t="s">
        <v>944</v>
      </c>
      <c r="B2033" s="268">
        <v>2</v>
      </c>
      <c r="C2033" s="42">
        <v>0.38194444444444442</v>
      </c>
      <c r="D2033" s="12" t="s">
        <v>2928</v>
      </c>
      <c r="E2033" s="28" t="s">
        <v>294</v>
      </c>
      <c r="F2033" s="360" t="s">
        <v>2823</v>
      </c>
      <c r="G2033" s="36">
        <v>370</v>
      </c>
      <c r="H2033" s="36"/>
      <c r="I2033" s="36" t="s">
        <v>1328</v>
      </c>
      <c r="J2033" s="36"/>
      <c r="K2033" s="412">
        <v>0</v>
      </c>
      <c r="L2033" s="2"/>
      <c r="M2033" s="1">
        <v>2</v>
      </c>
      <c r="N2033" s="15">
        <f>A2034</f>
        <v>45036</v>
      </c>
      <c r="O2033" s="15" t="str">
        <f>IF(A2036="","",A2036)</f>
        <v>Luján</v>
      </c>
      <c r="P2033" s="37" t="str">
        <f>A2033</f>
        <v>Thu</v>
      </c>
      <c r="U2033" s="38"/>
    </row>
    <row r="2034" spans="1:21" ht="14.25" customHeight="1">
      <c r="A2034" s="332">
        <v>45036</v>
      </c>
      <c r="B2034" s="268"/>
      <c r="C2034" s="42"/>
      <c r="D2034" s="29" t="s">
        <v>3077</v>
      </c>
      <c r="E2034" s="39"/>
      <c r="F2034" s="28"/>
      <c r="G2034" s="36"/>
      <c r="H2034" s="36"/>
      <c r="I2034" s="36"/>
      <c r="J2034" s="36"/>
      <c r="K2034" s="412"/>
      <c r="L2034" s="2"/>
      <c r="M2034" s="1">
        <v>3</v>
      </c>
      <c r="N2034" s="15">
        <f>A2034</f>
        <v>45036</v>
      </c>
      <c r="O2034" s="15" t="str">
        <f>IF(A2036="","",A2036)</f>
        <v>Luján</v>
      </c>
      <c r="P2034" s="37" t="str">
        <f>A2033</f>
        <v>Thu</v>
      </c>
      <c r="U2034" s="38"/>
    </row>
    <row r="2035" spans="1:21" ht="14.25" customHeight="1">
      <c r="A2035" s="333">
        <v>284</v>
      </c>
      <c r="B2035" s="268"/>
      <c r="C2035" s="42"/>
      <c r="D2035" s="40"/>
      <c r="E2035" s="39"/>
      <c r="F2035" s="39"/>
      <c r="G2035" s="342"/>
      <c r="H2035" s="342"/>
      <c r="I2035" s="342"/>
      <c r="J2035" s="36"/>
      <c r="K2035" s="412"/>
      <c r="L2035" s="2"/>
      <c r="M2035" s="1">
        <v>4</v>
      </c>
      <c r="N2035" s="15">
        <f>A2034</f>
        <v>45036</v>
      </c>
      <c r="O2035" s="15" t="str">
        <f>IF(A2036="","",A2036)</f>
        <v>Luján</v>
      </c>
      <c r="P2035" s="37" t="str">
        <f>A2033</f>
        <v>Thu</v>
      </c>
      <c r="U2035" s="38"/>
    </row>
    <row r="2036" spans="1:21" ht="14.25" customHeight="1">
      <c r="A2036" s="334" t="s">
        <v>64</v>
      </c>
      <c r="B2036" s="268"/>
      <c r="C2036" s="43"/>
      <c r="D2036" s="232"/>
      <c r="E2036" s="39"/>
      <c r="F2036" s="39"/>
      <c r="G2036" s="342"/>
      <c r="H2036" s="342"/>
      <c r="I2036" s="342"/>
      <c r="J2036" s="36"/>
      <c r="K2036" s="412"/>
      <c r="L2036" s="2"/>
      <c r="M2036" s="1">
        <v>5</v>
      </c>
      <c r="N2036" s="15">
        <f>A2034</f>
        <v>45036</v>
      </c>
      <c r="O2036" s="15" t="str">
        <f>IF(A2036="","",A2036)</f>
        <v>Luján</v>
      </c>
      <c r="P2036" s="37" t="str">
        <f>A2033</f>
        <v>Thu</v>
      </c>
      <c r="U2036" s="38"/>
    </row>
    <row r="2037" spans="1:21" ht="14.25" customHeight="1">
      <c r="A2037" s="335" t="s">
        <v>3078</v>
      </c>
      <c r="B2037" s="268"/>
      <c r="C2037" s="42"/>
      <c r="D2037" s="29"/>
      <c r="E2037" s="28"/>
      <c r="F2037" s="39"/>
      <c r="G2037" s="36"/>
      <c r="H2037" s="36"/>
      <c r="I2037" s="36"/>
      <c r="J2037" s="36"/>
      <c r="K2037" s="412"/>
      <c r="L2037" s="2"/>
      <c r="M2037" s="1">
        <v>6</v>
      </c>
      <c r="N2037" s="15">
        <f>A2034</f>
        <v>45036</v>
      </c>
      <c r="O2037" s="15" t="str">
        <f>IF(A2036="","",A2036)</f>
        <v>Luján</v>
      </c>
      <c r="P2037" s="37" t="str">
        <f>A2033</f>
        <v>Thu</v>
      </c>
      <c r="U2037" s="38"/>
    </row>
    <row r="2038" spans="1:21" ht="14.25" customHeight="1">
      <c r="A2038" s="335" t="s">
        <v>3079</v>
      </c>
      <c r="B2038" s="268"/>
      <c r="C2038" s="42"/>
      <c r="D2038" s="29"/>
      <c r="E2038" s="28"/>
      <c r="F2038" s="39"/>
      <c r="G2038" s="36"/>
      <c r="H2038" s="36"/>
      <c r="I2038" s="36"/>
      <c r="J2038" s="36"/>
      <c r="K2038" s="412"/>
      <c r="L2038" s="2"/>
      <c r="M2038" s="1">
        <v>7</v>
      </c>
      <c r="N2038" s="15">
        <f>A2034</f>
        <v>45036</v>
      </c>
      <c r="O2038" s="15" t="str">
        <f>IF(A2036="","",A2036)</f>
        <v>Luján</v>
      </c>
      <c r="P2038" s="37" t="str">
        <f>A2033</f>
        <v>Thu</v>
      </c>
      <c r="U2038" s="38"/>
    </row>
    <row r="2039" spans="1:21" ht="14.25" customHeight="1">
      <c r="A2039" s="335" t="s">
        <v>3075</v>
      </c>
      <c r="B2039" s="268"/>
      <c r="C2039" s="42"/>
      <c r="D2039" s="29"/>
      <c r="E2039" s="28"/>
      <c r="F2039" s="39"/>
      <c r="G2039" s="36"/>
      <c r="H2039" s="36"/>
      <c r="I2039" s="36"/>
      <c r="J2039" s="36"/>
      <c r="K2039" s="412"/>
      <c r="L2039" s="2"/>
      <c r="M2039" s="1">
        <v>8</v>
      </c>
      <c r="N2039" s="15">
        <f>A2034</f>
        <v>45036</v>
      </c>
      <c r="O2039" s="15" t="str">
        <f>IF(A2036="","",A2036)</f>
        <v>Luján</v>
      </c>
      <c r="P2039" s="37" t="str">
        <f>A2033</f>
        <v>Thu</v>
      </c>
      <c r="U2039" s="38"/>
    </row>
    <row r="2040" spans="1:21" ht="14.25" customHeight="1">
      <c r="A2040" s="335" t="s">
        <v>3080</v>
      </c>
      <c r="B2040" s="268"/>
      <c r="C2040" s="42"/>
      <c r="D2040" s="29"/>
      <c r="E2040" s="28"/>
      <c r="F2040" s="39"/>
      <c r="G2040" s="36"/>
      <c r="H2040" s="36"/>
      <c r="I2040" s="36"/>
      <c r="J2040" s="36"/>
      <c r="K2040" s="412"/>
      <c r="L2040" s="2"/>
      <c r="M2040" s="1">
        <v>9</v>
      </c>
      <c r="N2040" s="15">
        <f>A2034</f>
        <v>45036</v>
      </c>
      <c r="O2040" s="15" t="str">
        <f>IF(A2036="","",A2036)</f>
        <v>Luján</v>
      </c>
      <c r="P2040" s="37" t="str">
        <f>A2033</f>
        <v>Thu</v>
      </c>
      <c r="U2040" s="38"/>
    </row>
    <row r="2041" spans="1:21" ht="14.25" customHeight="1" thickBot="1">
      <c r="A2041" s="373" t="s">
        <v>3076</v>
      </c>
      <c r="B2041" s="277"/>
      <c r="C2041" s="284" t="s">
        <v>2929</v>
      </c>
      <c r="D2041" s="259"/>
      <c r="E2041" s="260"/>
      <c r="F2041" s="46"/>
      <c r="G2041" s="261"/>
      <c r="H2041" s="261"/>
      <c r="I2041" s="261"/>
      <c r="J2041" s="261"/>
      <c r="K2041" s="413"/>
      <c r="L2041" s="3"/>
      <c r="M2041" s="1">
        <v>10</v>
      </c>
      <c r="N2041" s="15">
        <f>A2034</f>
        <v>45036</v>
      </c>
      <c r="O2041" s="15" t="str">
        <f>IF(A2036="","",A2036)</f>
        <v>Luján</v>
      </c>
      <c r="P2041" s="37" t="str">
        <f>A2033</f>
        <v>Thu</v>
      </c>
      <c r="U2041" s="38"/>
    </row>
    <row r="2042" spans="1:21" s="239" customFormat="1" ht="14.25" customHeight="1">
      <c r="A2042" s="330"/>
      <c r="B2042" s="234"/>
      <c r="C2042" s="262"/>
      <c r="D2042" s="328"/>
      <c r="E2042" s="41"/>
      <c r="F2042" s="41"/>
      <c r="G2042" s="263"/>
      <c r="H2042" s="263"/>
      <c r="I2042" s="263"/>
      <c r="J2042" s="263"/>
      <c r="K2042" s="411"/>
      <c r="L2042" s="235"/>
      <c r="M2042" s="236"/>
      <c r="N2042" s="237"/>
      <c r="O2042" s="237"/>
      <c r="P2042" s="238"/>
      <c r="U2042" s="240"/>
    </row>
    <row r="2043" spans="1:21" ht="14.25" customHeight="1">
      <c r="A2043" s="331" t="s">
        <v>945</v>
      </c>
      <c r="B2043" s="268">
        <v>4</v>
      </c>
      <c r="C2043" s="42">
        <v>0.36805555555555558</v>
      </c>
      <c r="D2043" s="12" t="s">
        <v>3058</v>
      </c>
      <c r="E2043" s="28" t="s">
        <v>873</v>
      </c>
      <c r="F2043" s="329" t="s">
        <v>3055</v>
      </c>
      <c r="G2043" s="36">
        <v>1020</v>
      </c>
      <c r="H2043" s="36"/>
      <c r="I2043" s="36">
        <v>1020</v>
      </c>
      <c r="J2043" s="36"/>
      <c r="K2043" s="412">
        <v>0</v>
      </c>
      <c r="L2043" s="2"/>
      <c r="M2043" s="1">
        <v>2</v>
      </c>
      <c r="N2043" s="15">
        <f>A2044</f>
        <v>45037</v>
      </c>
      <c r="O2043" s="15" t="str">
        <f>IF(A2046="","",A2046)</f>
        <v>Deluxe</v>
      </c>
      <c r="P2043" s="37" t="str">
        <f>A2043</f>
        <v>Fri</v>
      </c>
      <c r="U2043" s="38"/>
    </row>
    <row r="2044" spans="1:21" ht="14.25" customHeight="1">
      <c r="A2044" s="332">
        <v>45037</v>
      </c>
      <c r="B2044" s="268"/>
      <c r="C2044" s="42"/>
      <c r="D2044" s="29" t="s">
        <v>3042</v>
      </c>
      <c r="E2044" s="39"/>
      <c r="F2044" s="329" t="s">
        <v>3061</v>
      </c>
      <c r="G2044" s="36"/>
      <c r="H2044" s="36"/>
      <c r="I2044" s="36"/>
      <c r="J2044" s="36"/>
      <c r="K2044" s="412"/>
      <c r="L2044" s="2"/>
      <c r="M2044" s="1">
        <v>3</v>
      </c>
      <c r="N2044" s="15">
        <f>A2044</f>
        <v>45037</v>
      </c>
      <c r="O2044" s="15" t="str">
        <f>IF(A2046="","",A2046)</f>
        <v>Deluxe</v>
      </c>
      <c r="P2044" s="37" t="str">
        <f>A2043</f>
        <v>Fri</v>
      </c>
      <c r="U2044" s="38"/>
    </row>
    <row r="2045" spans="1:21" ht="14.25" customHeight="1">
      <c r="A2045" s="333">
        <v>285</v>
      </c>
      <c r="B2045" s="268"/>
      <c r="C2045" s="42"/>
      <c r="D2045" s="29" t="s">
        <v>3043</v>
      </c>
      <c r="E2045" s="39"/>
      <c r="F2045" s="28"/>
      <c r="G2045" s="36"/>
      <c r="H2045" s="342"/>
      <c r="I2045" s="36"/>
      <c r="J2045" s="36"/>
      <c r="K2045" s="412"/>
      <c r="L2045" s="2"/>
      <c r="M2045" s="1">
        <v>4</v>
      </c>
      <c r="N2045" s="15">
        <f>A2044</f>
        <v>45037</v>
      </c>
      <c r="O2045" s="15" t="str">
        <f>IF(A2046="","",A2046)</f>
        <v>Deluxe</v>
      </c>
      <c r="P2045" s="37" t="str">
        <f>A2043</f>
        <v>Fri</v>
      </c>
      <c r="U2045" s="38"/>
    </row>
    <row r="2046" spans="1:21" ht="14.25" customHeight="1">
      <c r="A2046" s="334" t="s">
        <v>847</v>
      </c>
      <c r="B2046" s="268"/>
      <c r="C2046" s="43"/>
      <c r="D2046" s="29" t="s">
        <v>3044</v>
      </c>
      <c r="E2046" s="39"/>
      <c r="F2046" s="329" t="s">
        <v>2976</v>
      </c>
      <c r="G2046" s="342"/>
      <c r="H2046" s="342"/>
      <c r="I2046" s="36"/>
      <c r="J2046" s="36"/>
      <c r="K2046" s="412"/>
      <c r="L2046" s="2"/>
      <c r="M2046" s="1">
        <v>5</v>
      </c>
      <c r="N2046" s="15">
        <f>A2044</f>
        <v>45037</v>
      </c>
      <c r="O2046" s="15" t="str">
        <f>IF(A2046="","",A2046)</f>
        <v>Deluxe</v>
      </c>
      <c r="P2046" s="37" t="str">
        <f>A2043</f>
        <v>Fri</v>
      </c>
      <c r="U2046" s="38"/>
    </row>
    <row r="2047" spans="1:21" ht="14.25" customHeight="1">
      <c r="A2047" s="335" t="s">
        <v>3084</v>
      </c>
      <c r="B2047" s="268"/>
      <c r="C2047" s="42"/>
      <c r="D2047" s="29"/>
      <c r="E2047" s="39"/>
      <c r="F2047" s="28" t="s">
        <v>3064</v>
      </c>
      <c r="G2047" s="36"/>
      <c r="H2047" s="36"/>
      <c r="I2047" s="36"/>
      <c r="J2047" s="36"/>
      <c r="K2047" s="412"/>
      <c r="L2047" s="2"/>
      <c r="M2047" s="1">
        <v>6</v>
      </c>
      <c r="N2047" s="15">
        <f>A2044</f>
        <v>45037</v>
      </c>
      <c r="O2047" s="15" t="str">
        <f>IF(A2046="","",A2046)</f>
        <v>Deluxe</v>
      </c>
      <c r="P2047" s="37" t="str">
        <f>A2043</f>
        <v>Fri</v>
      </c>
      <c r="U2047" s="38"/>
    </row>
    <row r="2048" spans="1:21" ht="14.25" customHeight="1">
      <c r="A2048" s="340" t="s">
        <v>1902</v>
      </c>
      <c r="B2048" s="268"/>
      <c r="C2048" s="42"/>
      <c r="D2048" s="29" t="s">
        <v>849</v>
      </c>
      <c r="E2048" s="28"/>
      <c r="F2048" s="41"/>
      <c r="G2048" s="36"/>
      <c r="H2048" s="36"/>
      <c r="I2048" s="36"/>
      <c r="J2048" s="36"/>
      <c r="K2048" s="412"/>
      <c r="L2048" s="2"/>
      <c r="M2048" s="1">
        <v>7</v>
      </c>
      <c r="N2048" s="15">
        <f>A2044</f>
        <v>45037</v>
      </c>
      <c r="O2048" s="15" t="str">
        <f>IF(A2046="","",A2046)</f>
        <v>Deluxe</v>
      </c>
      <c r="P2048" s="37" t="str">
        <f>A2043</f>
        <v>Fri</v>
      </c>
      <c r="U2048" s="38"/>
    </row>
    <row r="2049" spans="1:21" ht="14.25" customHeight="1">
      <c r="A2049" s="335" t="s">
        <v>3085</v>
      </c>
      <c r="B2049" s="268"/>
      <c r="C2049" s="42"/>
      <c r="D2049" s="29"/>
      <c r="E2049" s="39" t="s">
        <v>3088</v>
      </c>
      <c r="F2049" s="39"/>
      <c r="G2049" s="36"/>
      <c r="H2049" s="36"/>
      <c r="I2049" s="36"/>
      <c r="J2049" s="36"/>
      <c r="K2049" s="412"/>
      <c r="L2049" s="2"/>
      <c r="M2049" s="1">
        <v>8</v>
      </c>
      <c r="N2049" s="15">
        <f>A2044</f>
        <v>45037</v>
      </c>
      <c r="O2049" s="15" t="str">
        <f>IF(A2046="","",A2046)</f>
        <v>Deluxe</v>
      </c>
      <c r="P2049" s="37" t="str">
        <f>A2043</f>
        <v>Fri</v>
      </c>
      <c r="U2049" s="38"/>
    </row>
    <row r="2050" spans="1:21" ht="14.25" customHeight="1">
      <c r="A2050" s="337"/>
      <c r="B2050" s="268"/>
      <c r="C2050" s="42"/>
      <c r="D2050" s="29"/>
      <c r="E2050" s="28"/>
      <c r="F2050" s="39"/>
      <c r="G2050" s="36"/>
      <c r="H2050" s="36"/>
      <c r="I2050" s="36"/>
      <c r="J2050" s="36"/>
      <c r="K2050" s="412"/>
      <c r="L2050" s="2"/>
      <c r="M2050" s="1">
        <v>9</v>
      </c>
      <c r="N2050" s="15">
        <f>A2044</f>
        <v>45037</v>
      </c>
      <c r="O2050" s="15" t="str">
        <f>IF(A2046="","",A2046)</f>
        <v>Deluxe</v>
      </c>
      <c r="P2050" s="37" t="str">
        <f>A2043</f>
        <v>Fri</v>
      </c>
      <c r="U2050" s="38"/>
    </row>
    <row r="2051" spans="1:21" ht="14.25" customHeight="1" thickBot="1">
      <c r="A2051" s="336" t="s">
        <v>2515</v>
      </c>
      <c r="B2051" s="277"/>
      <c r="C2051" s="284" t="s">
        <v>3059</v>
      </c>
      <c r="D2051" s="259"/>
      <c r="E2051" s="260"/>
      <c r="F2051" s="46"/>
      <c r="G2051" s="261"/>
      <c r="H2051" s="261"/>
      <c r="I2051" s="261"/>
      <c r="J2051" s="261"/>
      <c r="K2051" s="413"/>
      <c r="L2051" s="3"/>
      <c r="M2051" s="1">
        <v>10</v>
      </c>
      <c r="N2051" s="15">
        <f>A2044</f>
        <v>45037</v>
      </c>
      <c r="O2051" s="15" t="str">
        <f>IF(A2046="","",A2046)</f>
        <v>Deluxe</v>
      </c>
      <c r="P2051" s="37" t="str">
        <f>A2043</f>
        <v>Fri</v>
      </c>
      <c r="U2051" s="38"/>
    </row>
    <row r="2052" spans="1:21" s="239" customFormat="1" ht="14.25" customHeight="1">
      <c r="A2052" s="330"/>
      <c r="B2052" s="234"/>
      <c r="C2052" s="262"/>
      <c r="D2052" s="232"/>
      <c r="E2052" s="41"/>
      <c r="F2052" s="41"/>
      <c r="G2052" s="263"/>
      <c r="H2052" s="263"/>
      <c r="I2052" s="263"/>
      <c r="J2052" s="263"/>
      <c r="K2052" s="411"/>
      <c r="L2052" s="235"/>
      <c r="M2052" s="236"/>
      <c r="N2052" s="237"/>
      <c r="O2052" s="237"/>
      <c r="P2052" s="238"/>
      <c r="U2052" s="240"/>
    </row>
    <row r="2053" spans="1:21" ht="14.25" customHeight="1">
      <c r="A2053" s="331" t="s">
        <v>946</v>
      </c>
      <c r="B2053" s="268">
        <v>4</v>
      </c>
      <c r="C2053" s="42">
        <v>0.35416666666666669</v>
      </c>
      <c r="D2053" s="12" t="s">
        <v>3058</v>
      </c>
      <c r="E2053" s="28" t="s">
        <v>873</v>
      </c>
      <c r="F2053" s="329" t="s">
        <v>3055</v>
      </c>
      <c r="G2053" s="36">
        <v>1020</v>
      </c>
      <c r="H2053" s="36"/>
      <c r="I2053" s="36">
        <v>1020</v>
      </c>
      <c r="J2053" s="36"/>
      <c r="K2053" s="412">
        <v>0</v>
      </c>
      <c r="L2053" s="2"/>
      <c r="M2053" s="1">
        <v>2</v>
      </c>
      <c r="N2053" s="15">
        <f>A2054</f>
        <v>45038</v>
      </c>
      <c r="O2053" s="15" t="str">
        <f>IF(A2056="","",A2056)</f>
        <v>Uco</v>
      </c>
      <c r="P2053" s="37" t="str">
        <f>A2053</f>
        <v>Sat</v>
      </c>
      <c r="U2053" s="38"/>
    </row>
    <row r="2054" spans="1:21" ht="14.25" customHeight="1">
      <c r="A2054" s="332">
        <v>45038</v>
      </c>
      <c r="B2054" s="268"/>
      <c r="C2054" s="42"/>
      <c r="D2054" s="29" t="s">
        <v>3042</v>
      </c>
      <c r="E2054" s="39"/>
      <c r="F2054" s="329" t="s">
        <v>3061</v>
      </c>
      <c r="G2054" s="36"/>
      <c r="H2054" s="36"/>
      <c r="I2054" s="36"/>
      <c r="J2054" s="36"/>
      <c r="K2054" s="412"/>
      <c r="L2054" s="2"/>
      <c r="M2054" s="1">
        <v>3</v>
      </c>
      <c r="N2054" s="15">
        <f>A2054</f>
        <v>45038</v>
      </c>
      <c r="O2054" s="15" t="str">
        <f>IF(A2056="","",A2056)</f>
        <v>Uco</v>
      </c>
      <c r="P2054" s="37" t="str">
        <f>A2053</f>
        <v>Sat</v>
      </c>
      <c r="U2054" s="38"/>
    </row>
    <row r="2055" spans="1:21" ht="14.25" customHeight="1">
      <c r="A2055" s="333">
        <v>286</v>
      </c>
      <c r="B2055" s="268"/>
      <c r="C2055" s="42"/>
      <c r="D2055" s="29" t="s">
        <v>3043</v>
      </c>
      <c r="E2055" s="39"/>
      <c r="F2055" s="41"/>
      <c r="G2055" s="36"/>
      <c r="H2055" s="342"/>
      <c r="I2055" s="36"/>
      <c r="J2055" s="36"/>
      <c r="K2055" s="412"/>
      <c r="L2055" s="2"/>
      <c r="M2055" s="1">
        <v>4</v>
      </c>
      <c r="N2055" s="15">
        <f>A2054</f>
        <v>45038</v>
      </c>
      <c r="O2055" s="15" t="str">
        <f>IF(A2056="","",A2056)</f>
        <v>Uco</v>
      </c>
      <c r="P2055" s="37" t="str">
        <f>A2053</f>
        <v>Sat</v>
      </c>
      <c r="U2055" s="38"/>
    </row>
    <row r="2056" spans="1:21" ht="14.25" customHeight="1">
      <c r="A2056" s="334" t="s">
        <v>848</v>
      </c>
      <c r="B2056" s="268"/>
      <c r="C2056" s="43"/>
      <c r="D2056" s="29" t="s">
        <v>3044</v>
      </c>
      <c r="E2056" s="39"/>
      <c r="F2056" s="28" t="s">
        <v>3063</v>
      </c>
      <c r="G2056" s="342"/>
      <c r="H2056" s="342"/>
      <c r="I2056" s="36"/>
      <c r="J2056" s="36"/>
      <c r="K2056" s="412"/>
      <c r="L2056" s="2"/>
      <c r="M2056" s="1">
        <v>5</v>
      </c>
      <c r="N2056" s="15">
        <f>A2054</f>
        <v>45038</v>
      </c>
      <c r="O2056" s="15" t="str">
        <f>IF(A2056="","",A2056)</f>
        <v>Uco</v>
      </c>
      <c r="P2056" s="37" t="str">
        <f>A2053</f>
        <v>Sat</v>
      </c>
      <c r="U2056" s="38"/>
    </row>
    <row r="2057" spans="1:21" ht="14.25" customHeight="1">
      <c r="A2057" s="335" t="s">
        <v>3098</v>
      </c>
      <c r="B2057" s="268"/>
      <c r="C2057" s="42"/>
      <c r="D2057" s="40"/>
      <c r="E2057" s="39"/>
      <c r="F2057" s="39"/>
      <c r="G2057" s="36"/>
      <c r="H2057" s="36"/>
      <c r="I2057" s="36"/>
      <c r="J2057" s="36"/>
      <c r="K2057" s="412"/>
      <c r="L2057" s="2"/>
      <c r="M2057" s="1">
        <v>6</v>
      </c>
      <c r="N2057" s="15">
        <f>A2054</f>
        <v>45038</v>
      </c>
      <c r="O2057" s="15" t="str">
        <f>IF(A2056="","",A2056)</f>
        <v>Uco</v>
      </c>
      <c r="P2057" s="37" t="str">
        <f>A2053</f>
        <v>Sat</v>
      </c>
      <c r="U2057" s="38"/>
    </row>
    <row r="2058" spans="1:21" ht="14.25" customHeight="1">
      <c r="A2058" s="335" t="s">
        <v>3091</v>
      </c>
      <c r="B2058" s="268"/>
      <c r="C2058" s="42"/>
      <c r="D2058" s="29"/>
      <c r="E2058" s="28"/>
      <c r="F2058" s="41"/>
      <c r="G2058" s="36"/>
      <c r="H2058" s="36"/>
      <c r="I2058" s="36"/>
      <c r="J2058" s="36"/>
      <c r="K2058" s="412"/>
      <c r="L2058" s="2"/>
      <c r="M2058" s="1">
        <v>7</v>
      </c>
      <c r="N2058" s="15">
        <f>A2054</f>
        <v>45038</v>
      </c>
      <c r="O2058" s="15" t="str">
        <f>IF(A2056="","",A2056)</f>
        <v>Uco</v>
      </c>
      <c r="P2058" s="37" t="str">
        <f>A2053</f>
        <v>Sat</v>
      </c>
      <c r="U2058" s="38"/>
    </row>
    <row r="2059" spans="1:21" ht="14.25" customHeight="1">
      <c r="A2059" s="335" t="s">
        <v>3092</v>
      </c>
      <c r="B2059" s="268"/>
      <c r="C2059" s="42"/>
      <c r="D2059" s="29" t="s">
        <v>1105</v>
      </c>
      <c r="E2059" s="28"/>
      <c r="F2059" s="39"/>
      <c r="G2059" s="36"/>
      <c r="H2059" s="36"/>
      <c r="I2059" s="36"/>
      <c r="J2059" s="36"/>
      <c r="K2059" s="412"/>
      <c r="L2059" s="2"/>
      <c r="M2059" s="1">
        <v>8</v>
      </c>
      <c r="N2059" s="15">
        <f>A2054</f>
        <v>45038</v>
      </c>
      <c r="O2059" s="15" t="str">
        <f>IF(A2056="","",A2056)</f>
        <v>Uco</v>
      </c>
      <c r="P2059" s="37" t="str">
        <f>A2053</f>
        <v>Sat</v>
      </c>
      <c r="U2059" s="38"/>
    </row>
    <row r="2060" spans="1:21" ht="14.25" customHeight="1">
      <c r="A2060" s="337"/>
      <c r="B2060" s="268"/>
      <c r="C2060" s="42"/>
      <c r="D2060" s="29"/>
      <c r="E2060" s="28"/>
      <c r="F2060" s="39"/>
      <c r="G2060" s="36"/>
      <c r="H2060" s="36"/>
      <c r="I2060" s="36"/>
      <c r="J2060" s="36"/>
      <c r="K2060" s="412"/>
      <c r="L2060" s="2"/>
      <c r="M2060" s="1">
        <v>9</v>
      </c>
      <c r="N2060" s="15">
        <f>A2054</f>
        <v>45038</v>
      </c>
      <c r="O2060" s="15" t="str">
        <f>IF(A2056="","",A2056)</f>
        <v>Uco</v>
      </c>
      <c r="P2060" s="37" t="str">
        <f>A2053</f>
        <v>Sat</v>
      </c>
      <c r="U2060" s="38"/>
    </row>
    <row r="2061" spans="1:21" ht="14.25" customHeight="1" thickBot="1">
      <c r="A2061" s="336" t="s">
        <v>3087</v>
      </c>
      <c r="B2061" s="277"/>
      <c r="C2061" s="284" t="s">
        <v>3067</v>
      </c>
      <c r="D2061" s="259"/>
      <c r="E2061" s="260"/>
      <c r="F2061" s="46"/>
      <c r="G2061" s="261"/>
      <c r="H2061" s="261"/>
      <c r="I2061" s="261"/>
      <c r="J2061" s="261"/>
      <c r="K2061" s="413"/>
      <c r="L2061" s="3"/>
      <c r="M2061" s="1">
        <v>10</v>
      </c>
      <c r="N2061" s="15">
        <f>A2054</f>
        <v>45038</v>
      </c>
      <c r="O2061" s="15" t="str">
        <f>IF(A2056="","",A2056)</f>
        <v>Uco</v>
      </c>
      <c r="P2061" s="37" t="str">
        <f>A2053</f>
        <v>Sat</v>
      </c>
      <c r="U2061" s="38"/>
    </row>
    <row r="2062" spans="1:21" s="239" customFormat="1" ht="14.25" customHeight="1">
      <c r="A2062" s="330"/>
      <c r="B2062" s="234"/>
      <c r="C2062" s="262"/>
      <c r="D2062" s="232"/>
      <c r="E2062" s="41"/>
      <c r="F2062" s="41"/>
      <c r="G2062" s="263"/>
      <c r="H2062" s="263"/>
      <c r="I2062" s="263"/>
      <c r="J2062" s="263"/>
      <c r="K2062" s="411"/>
      <c r="L2062" s="235"/>
      <c r="M2062" s="236"/>
      <c r="N2062" s="237"/>
      <c r="O2062" s="237"/>
      <c r="P2062" s="238"/>
      <c r="U2062" s="240"/>
    </row>
    <row r="2063" spans="1:21" ht="14.25" customHeight="1">
      <c r="A2063" s="331" t="s">
        <v>947</v>
      </c>
      <c r="B2063" s="268">
        <v>2</v>
      </c>
      <c r="C2063" s="42">
        <v>0.3611111111111111</v>
      </c>
      <c r="D2063" s="12" t="s">
        <v>3090</v>
      </c>
      <c r="E2063" s="28" t="s">
        <v>3089</v>
      </c>
      <c r="F2063" s="522" t="s">
        <v>3096</v>
      </c>
      <c r="G2063" s="36">
        <v>720</v>
      </c>
      <c r="H2063" s="36"/>
      <c r="I2063" s="36">
        <v>720</v>
      </c>
      <c r="J2063" s="36"/>
      <c r="K2063" s="412">
        <v>0</v>
      </c>
      <c r="L2063" s="2"/>
      <c r="M2063" s="1">
        <v>2</v>
      </c>
      <c r="N2063" s="15">
        <f>A2064</f>
        <v>45039</v>
      </c>
      <c r="O2063" s="15" t="str">
        <f>IF(A2066="","",A2066)</f>
        <v>Uco</v>
      </c>
      <c r="P2063" s="37" t="str">
        <f>A2063</f>
        <v>Sun</v>
      </c>
      <c r="U2063" s="38"/>
    </row>
    <row r="2064" spans="1:21" ht="14.25" customHeight="1">
      <c r="A2064" s="332">
        <v>45039</v>
      </c>
      <c r="B2064" s="268"/>
      <c r="C2064" s="42"/>
      <c r="D2064" s="29" t="s">
        <v>3095</v>
      </c>
      <c r="E2064" s="343" t="s">
        <v>50</v>
      </c>
      <c r="F2064" s="329"/>
      <c r="G2064" s="36"/>
      <c r="H2064" s="36"/>
      <c r="I2064" s="36"/>
      <c r="J2064" s="36"/>
      <c r="K2064" s="412"/>
      <c r="L2064" s="2"/>
      <c r="M2064" s="1">
        <v>3</v>
      </c>
      <c r="N2064" s="15">
        <f>A2064</f>
        <v>45039</v>
      </c>
      <c r="O2064" s="15" t="str">
        <f>IF(A2066="","",A2066)</f>
        <v>Uco</v>
      </c>
      <c r="P2064" s="37" t="str">
        <f>A2063</f>
        <v>Sun</v>
      </c>
      <c r="U2064" s="38"/>
    </row>
    <row r="2065" spans="1:21" ht="14.25" customHeight="1">
      <c r="A2065" s="333">
        <v>287</v>
      </c>
      <c r="B2065" s="268"/>
      <c r="C2065" s="42"/>
      <c r="D2065" s="29"/>
      <c r="E2065" s="28"/>
      <c r="F2065" s="28"/>
      <c r="G2065" s="36"/>
      <c r="H2065" s="342"/>
      <c r="I2065" s="36"/>
      <c r="J2065" s="36"/>
      <c r="K2065" s="412"/>
      <c r="L2065" s="2"/>
      <c r="M2065" s="1">
        <v>4</v>
      </c>
      <c r="N2065" s="15">
        <f>A2064</f>
        <v>45039</v>
      </c>
      <c r="O2065" s="15" t="str">
        <f>IF(A2066="","",A2066)</f>
        <v>Uco</v>
      </c>
      <c r="P2065" s="37" t="str">
        <f>A2063</f>
        <v>Sun</v>
      </c>
      <c r="U2065" s="38"/>
    </row>
    <row r="2066" spans="1:21" ht="14.25" customHeight="1">
      <c r="A2066" s="334" t="s">
        <v>848</v>
      </c>
      <c r="B2066" s="268"/>
      <c r="C2066" s="43"/>
      <c r="D2066" s="40"/>
      <c r="E2066" s="39"/>
      <c r="F2066" s="39"/>
      <c r="G2066" s="342"/>
      <c r="H2066" s="342"/>
      <c r="I2066" s="36"/>
      <c r="J2066" s="36"/>
      <c r="K2066" s="412"/>
      <c r="L2066" s="2"/>
      <c r="M2066" s="1">
        <v>5</v>
      </c>
      <c r="N2066" s="15">
        <f>A2064</f>
        <v>45039</v>
      </c>
      <c r="O2066" s="15" t="str">
        <f>IF(A2066="","",A2066)</f>
        <v>Uco</v>
      </c>
      <c r="P2066" s="37" t="str">
        <f>A2063</f>
        <v>Sun</v>
      </c>
      <c r="U2066" s="38"/>
    </row>
    <row r="2067" spans="1:21" ht="14.25" customHeight="1">
      <c r="A2067" s="335" t="s">
        <v>3094</v>
      </c>
      <c r="B2067" s="268"/>
      <c r="C2067" s="42"/>
      <c r="D2067" s="29"/>
      <c r="E2067" s="28"/>
      <c r="F2067" s="39"/>
      <c r="G2067" s="36"/>
      <c r="H2067" s="36"/>
      <c r="I2067" s="36"/>
      <c r="J2067" s="36"/>
      <c r="K2067" s="412"/>
      <c r="L2067" s="2"/>
      <c r="M2067" s="1">
        <v>6</v>
      </c>
      <c r="N2067" s="15">
        <f>A2064</f>
        <v>45039</v>
      </c>
      <c r="O2067" s="15" t="str">
        <f>IF(A2066="","",A2066)</f>
        <v>Uco</v>
      </c>
      <c r="P2067" s="37" t="str">
        <f>A2063</f>
        <v>Sun</v>
      </c>
      <c r="U2067" s="38"/>
    </row>
    <row r="2068" spans="1:21" ht="14.25" customHeight="1">
      <c r="A2068" s="335" t="s">
        <v>884</v>
      </c>
      <c r="B2068" s="268"/>
      <c r="C2068" s="42"/>
      <c r="D2068" s="29" t="s">
        <v>40</v>
      </c>
      <c r="E2068" s="28"/>
      <c r="F2068" s="39"/>
      <c r="G2068" s="36"/>
      <c r="H2068" s="36"/>
      <c r="I2068" s="36"/>
      <c r="J2068" s="36"/>
      <c r="K2068" s="412"/>
      <c r="L2068" s="2"/>
      <c r="M2068" s="1">
        <v>7</v>
      </c>
      <c r="N2068" s="15">
        <f>A2064</f>
        <v>45039</v>
      </c>
      <c r="O2068" s="15" t="str">
        <f>IF(A2066="","",A2066)</f>
        <v>Uco</v>
      </c>
      <c r="P2068" s="37" t="str">
        <f>A2063</f>
        <v>Sun</v>
      </c>
      <c r="U2068" s="38"/>
    </row>
    <row r="2069" spans="1:21" ht="14.25" customHeight="1">
      <c r="A2069" s="335" t="s">
        <v>92</v>
      </c>
      <c r="B2069" s="268"/>
      <c r="C2069" s="42"/>
      <c r="D2069" s="29"/>
      <c r="E2069" s="28"/>
      <c r="F2069" s="39"/>
      <c r="G2069" s="36"/>
      <c r="H2069" s="36"/>
      <c r="I2069" s="36"/>
      <c r="J2069" s="36"/>
      <c r="K2069" s="412"/>
      <c r="L2069" s="2"/>
      <c r="M2069" s="1">
        <v>8</v>
      </c>
      <c r="N2069" s="15">
        <f>A2064</f>
        <v>45039</v>
      </c>
      <c r="O2069" s="15" t="str">
        <f>IF(A2066="","",A2066)</f>
        <v>Uco</v>
      </c>
      <c r="P2069" s="37" t="str">
        <f>A2063</f>
        <v>Sun</v>
      </c>
      <c r="U2069" s="38"/>
    </row>
    <row r="2070" spans="1:21" ht="14.25" customHeight="1">
      <c r="A2070" s="337"/>
      <c r="B2070" s="268"/>
      <c r="C2070" s="42"/>
      <c r="D2070" s="29"/>
      <c r="E2070" s="28"/>
      <c r="F2070" s="39"/>
      <c r="G2070" s="36"/>
      <c r="H2070" s="36"/>
      <c r="I2070" s="36"/>
      <c r="J2070" s="36"/>
      <c r="K2070" s="412"/>
      <c r="L2070" s="2"/>
      <c r="M2070" s="1">
        <v>9</v>
      </c>
      <c r="N2070" s="15">
        <f>A2064</f>
        <v>45039</v>
      </c>
      <c r="O2070" s="15" t="str">
        <f>IF(A2066="","",A2066)</f>
        <v>Uco</v>
      </c>
      <c r="P2070" s="37" t="str">
        <f>A2063</f>
        <v>Sun</v>
      </c>
      <c r="U2070" s="38"/>
    </row>
    <row r="2071" spans="1:21" ht="14.25" customHeight="1" thickBot="1">
      <c r="A2071" s="336" t="s">
        <v>3099</v>
      </c>
      <c r="B2071" s="277"/>
      <c r="C2071" s="284" t="s">
        <v>3086</v>
      </c>
      <c r="D2071" s="259"/>
      <c r="E2071" s="260"/>
      <c r="F2071" s="46"/>
      <c r="G2071" s="261"/>
      <c r="H2071" s="261"/>
      <c r="I2071" s="261"/>
      <c r="J2071" s="261"/>
      <c r="K2071" s="413"/>
      <c r="L2071" s="3"/>
      <c r="M2071" s="1">
        <v>10</v>
      </c>
      <c r="N2071" s="15">
        <f>A2064</f>
        <v>45039</v>
      </c>
      <c r="O2071" s="15" t="str">
        <f>IF(A2066="","",A2066)</f>
        <v>Uco</v>
      </c>
      <c r="P2071" s="37" t="str">
        <f>A2063</f>
        <v>Sun</v>
      </c>
      <c r="U2071" s="38"/>
    </row>
    <row r="2072" spans="1:21" s="239" customFormat="1" ht="14.25" customHeight="1">
      <c r="A2072" s="330"/>
      <c r="B2072" s="234"/>
      <c r="C2072" s="262"/>
      <c r="D2072" s="232"/>
      <c r="E2072" s="41"/>
      <c r="F2072" s="41"/>
      <c r="G2072" s="263"/>
      <c r="H2072" s="263"/>
      <c r="I2072" s="263"/>
      <c r="J2072" s="263"/>
      <c r="K2072" s="411"/>
      <c r="L2072" s="235"/>
      <c r="M2072" s="236"/>
      <c r="N2072" s="237"/>
      <c r="O2072" s="237"/>
      <c r="P2072" s="238"/>
      <c r="U2072" s="240"/>
    </row>
    <row r="2073" spans="1:21" ht="14.25" customHeight="1">
      <c r="A2073" s="331" t="s">
        <v>942</v>
      </c>
      <c r="B2073" s="268">
        <v>2</v>
      </c>
      <c r="C2073" s="42">
        <v>0.40625</v>
      </c>
      <c r="D2073" s="12" t="s">
        <v>2521</v>
      </c>
      <c r="E2073" s="28" t="s">
        <v>103</v>
      </c>
      <c r="F2073" s="522" t="s">
        <v>2996</v>
      </c>
      <c r="G2073" s="36">
        <v>510</v>
      </c>
      <c r="H2073" s="36" t="s">
        <v>3081</v>
      </c>
      <c r="I2073" s="36"/>
      <c r="J2073" s="36"/>
      <c r="K2073" s="412">
        <v>0</v>
      </c>
      <c r="L2073" s="2"/>
      <c r="M2073" s="1">
        <v>2</v>
      </c>
      <c r="N2073" s="15">
        <f>A2074</f>
        <v>45041</v>
      </c>
      <c r="O2073" s="15" t="str">
        <f>IF(A2076="","",A2076)</f>
        <v>Uco</v>
      </c>
      <c r="P2073" s="37" t="str">
        <f>A2073</f>
        <v>Tue</v>
      </c>
      <c r="U2073" s="38"/>
    </row>
    <row r="2074" spans="1:21" ht="14.25" customHeight="1">
      <c r="A2074" s="332">
        <v>45041</v>
      </c>
      <c r="B2074" s="268"/>
      <c r="C2074" s="42"/>
      <c r="D2074" s="29" t="s">
        <v>2522</v>
      </c>
      <c r="E2074" s="28"/>
      <c r="F2074" s="41"/>
      <c r="G2074" s="36"/>
      <c r="H2074" s="36"/>
      <c r="I2074" s="36"/>
      <c r="J2074" s="36"/>
      <c r="K2074" s="412"/>
      <c r="L2074" s="2"/>
      <c r="M2074" s="1">
        <v>3</v>
      </c>
      <c r="N2074" s="15">
        <f>A2074</f>
        <v>45041</v>
      </c>
      <c r="O2074" s="15" t="str">
        <f>IF(A2076="","",A2076)</f>
        <v>Uco</v>
      </c>
      <c r="P2074" s="37" t="str">
        <f>A2073</f>
        <v>Tue</v>
      </c>
      <c r="U2074" s="38"/>
    </row>
    <row r="2075" spans="1:21" ht="14.25" customHeight="1">
      <c r="A2075" s="333">
        <v>288</v>
      </c>
      <c r="B2075" s="268"/>
      <c r="C2075" s="42"/>
      <c r="D2075" s="40"/>
      <c r="E2075" s="39"/>
      <c r="F2075" s="39"/>
      <c r="G2075" s="342"/>
      <c r="H2075" s="342"/>
      <c r="I2075" s="36"/>
      <c r="J2075" s="36"/>
      <c r="K2075" s="412"/>
      <c r="L2075" s="2"/>
      <c r="M2075" s="1">
        <v>4</v>
      </c>
      <c r="N2075" s="15">
        <f>A2074</f>
        <v>45041</v>
      </c>
      <c r="O2075" s="15" t="str">
        <f>IF(A2076="","",A2076)</f>
        <v>Uco</v>
      </c>
      <c r="P2075" s="37" t="str">
        <f>A2073</f>
        <v>Tue</v>
      </c>
      <c r="U2075" s="38"/>
    </row>
    <row r="2076" spans="1:21" ht="14.25" customHeight="1">
      <c r="A2076" s="334" t="s">
        <v>848</v>
      </c>
      <c r="B2076" s="268"/>
      <c r="C2076" s="43"/>
      <c r="D2076" s="40"/>
      <c r="E2076" s="39"/>
      <c r="F2076" s="39"/>
      <c r="G2076" s="342"/>
      <c r="H2076" s="342"/>
      <c r="I2076" s="36"/>
      <c r="J2076" s="36"/>
      <c r="K2076" s="412"/>
      <c r="L2076" s="2"/>
      <c r="M2076" s="1">
        <v>5</v>
      </c>
      <c r="N2076" s="15">
        <f>A2074</f>
        <v>45041</v>
      </c>
      <c r="O2076" s="15" t="str">
        <f>IF(A2076="","",A2076)</f>
        <v>Uco</v>
      </c>
      <c r="P2076" s="37" t="str">
        <f>A2073</f>
        <v>Tue</v>
      </c>
      <c r="U2076" s="38"/>
    </row>
    <row r="2077" spans="1:21" ht="14.25" customHeight="1">
      <c r="A2077" s="335" t="s">
        <v>3102</v>
      </c>
      <c r="B2077" s="268"/>
      <c r="C2077" s="42"/>
      <c r="D2077" s="40"/>
      <c r="E2077" s="28"/>
      <c r="F2077" s="39"/>
      <c r="G2077" s="36"/>
      <c r="H2077" s="36"/>
      <c r="I2077" s="36"/>
      <c r="J2077" s="36"/>
      <c r="K2077" s="412"/>
      <c r="L2077" s="2"/>
      <c r="M2077" s="1">
        <v>6</v>
      </c>
      <c r="N2077" s="15">
        <f>A2074</f>
        <v>45041</v>
      </c>
      <c r="O2077" s="15" t="str">
        <f>IF(A2076="","",A2076)</f>
        <v>Uco</v>
      </c>
      <c r="P2077" s="37" t="str">
        <f>A2073</f>
        <v>Tue</v>
      </c>
      <c r="U2077" s="38"/>
    </row>
    <row r="2078" spans="1:21" ht="14.25" customHeight="1">
      <c r="A2078" s="335" t="s">
        <v>3103</v>
      </c>
      <c r="B2078" s="268"/>
      <c r="C2078" s="42"/>
      <c r="D2078" s="29"/>
      <c r="E2078" s="28"/>
      <c r="F2078" s="39"/>
      <c r="G2078" s="36"/>
      <c r="H2078" s="36"/>
      <c r="I2078" s="36"/>
      <c r="J2078" s="36"/>
      <c r="K2078" s="412"/>
      <c r="L2078" s="2"/>
      <c r="M2078" s="1">
        <v>7</v>
      </c>
      <c r="N2078" s="15">
        <f>A2074</f>
        <v>45041</v>
      </c>
      <c r="O2078" s="15" t="str">
        <f>IF(A2076="","",A2076)</f>
        <v>Uco</v>
      </c>
      <c r="P2078" s="37" t="str">
        <f>A2073</f>
        <v>Tue</v>
      </c>
      <c r="U2078" s="38"/>
    </row>
    <row r="2079" spans="1:21" ht="14.25" customHeight="1">
      <c r="A2079" s="335" t="s">
        <v>3104</v>
      </c>
      <c r="B2079" s="268"/>
      <c r="C2079" s="42"/>
      <c r="D2079" s="29" t="s">
        <v>1105</v>
      </c>
      <c r="E2079" s="28"/>
      <c r="F2079" s="39"/>
      <c r="G2079" s="36"/>
      <c r="H2079" s="36"/>
      <c r="I2079" s="36"/>
      <c r="J2079" s="36"/>
      <c r="K2079" s="412"/>
      <c r="L2079" s="2"/>
      <c r="M2079" s="1">
        <v>8</v>
      </c>
      <c r="N2079" s="15">
        <f>A2074</f>
        <v>45041</v>
      </c>
      <c r="O2079" s="15" t="str">
        <f>IF(A2076="","",A2076)</f>
        <v>Uco</v>
      </c>
      <c r="P2079" s="37" t="str">
        <f>A2073</f>
        <v>Tue</v>
      </c>
      <c r="U2079" s="38"/>
    </row>
    <row r="2080" spans="1:21" ht="14.25" customHeight="1">
      <c r="A2080" s="337"/>
      <c r="B2080" s="268"/>
      <c r="C2080" s="42"/>
      <c r="D2080" s="29"/>
      <c r="E2080" s="28"/>
      <c r="F2080" s="39"/>
      <c r="G2080" s="36"/>
      <c r="H2080" s="36"/>
      <c r="I2080" s="36"/>
      <c r="J2080" s="36"/>
      <c r="K2080" s="412"/>
      <c r="L2080" s="2"/>
      <c r="M2080" s="1">
        <v>9</v>
      </c>
      <c r="N2080" s="15">
        <f>A2074</f>
        <v>45041</v>
      </c>
      <c r="O2080" s="15" t="str">
        <f>IF(A2076="","",A2076)</f>
        <v>Uco</v>
      </c>
      <c r="P2080" s="37" t="str">
        <f>A2073</f>
        <v>Tue</v>
      </c>
      <c r="U2080" s="38"/>
    </row>
    <row r="2081" spans="1:21" ht="14.25" customHeight="1" thickBot="1">
      <c r="A2081" s="336" t="s">
        <v>1473</v>
      </c>
      <c r="B2081" s="277"/>
      <c r="C2081" s="284" t="s">
        <v>3093</v>
      </c>
      <c r="D2081" s="259"/>
      <c r="E2081" s="260"/>
      <c r="F2081" s="46"/>
      <c r="G2081" s="261"/>
      <c r="H2081" s="261"/>
      <c r="I2081" s="261"/>
      <c r="J2081" s="261"/>
      <c r="K2081" s="413"/>
      <c r="L2081" s="3"/>
      <c r="M2081" s="1">
        <v>10</v>
      </c>
      <c r="N2081" s="15">
        <f>A2074</f>
        <v>45041</v>
      </c>
      <c r="O2081" s="15" t="str">
        <f>IF(A2076="","",A2076)</f>
        <v>Uco</v>
      </c>
      <c r="P2081" s="37" t="str">
        <f>A2073</f>
        <v>Tue</v>
      </c>
      <c r="U2081" s="38"/>
    </row>
    <row r="2082" spans="1:21" s="239" customFormat="1" ht="14.25" customHeight="1">
      <c r="A2082" s="330"/>
      <c r="B2082" s="234"/>
      <c r="C2082" s="262"/>
      <c r="D2082" s="232"/>
      <c r="E2082" s="41"/>
      <c r="F2082" s="41"/>
      <c r="G2082" s="263"/>
      <c r="H2082" s="263"/>
      <c r="I2082" s="263"/>
      <c r="J2082" s="263"/>
      <c r="K2082" s="411"/>
      <c r="L2082" s="235"/>
      <c r="M2082" s="236"/>
      <c r="N2082" s="237"/>
      <c r="O2082" s="237"/>
      <c r="P2082" s="238"/>
      <c r="U2082" s="240"/>
    </row>
    <row r="2083" spans="1:21" ht="14.25" customHeight="1">
      <c r="A2083" s="331" t="s">
        <v>942</v>
      </c>
      <c r="B2083" s="268">
        <v>2</v>
      </c>
      <c r="C2083" s="42">
        <v>0.375</v>
      </c>
      <c r="D2083" s="12" t="s">
        <v>3090</v>
      </c>
      <c r="E2083" s="28" t="s">
        <v>3089</v>
      </c>
      <c r="F2083" s="522" t="s">
        <v>3100</v>
      </c>
      <c r="G2083" s="36">
        <v>720</v>
      </c>
      <c r="H2083" s="36"/>
      <c r="I2083" s="36">
        <v>720</v>
      </c>
      <c r="J2083" s="36"/>
      <c r="K2083" s="412">
        <v>0</v>
      </c>
      <c r="L2083" s="2"/>
      <c r="M2083" s="1">
        <v>2</v>
      </c>
      <c r="N2083" s="15">
        <f>A2084</f>
        <v>45041</v>
      </c>
      <c r="O2083" s="15" t="str">
        <f>IF(A2086="","",A2086)</f>
        <v>Luján</v>
      </c>
      <c r="P2083" s="37" t="str">
        <f>A2083</f>
        <v>Tue</v>
      </c>
      <c r="U2083" s="38"/>
    </row>
    <row r="2084" spans="1:21" ht="14.25" customHeight="1">
      <c r="A2084" s="332">
        <v>45041</v>
      </c>
      <c r="B2084" s="268"/>
      <c r="C2084" s="42"/>
      <c r="D2084" s="29" t="s">
        <v>3095</v>
      </c>
      <c r="E2084" s="28"/>
      <c r="F2084" s="329" t="s">
        <v>3096</v>
      </c>
      <c r="G2084" s="36"/>
      <c r="H2084" s="36"/>
      <c r="I2084" s="36"/>
      <c r="J2084" s="36"/>
      <c r="K2084" s="412"/>
      <c r="L2084" s="2"/>
      <c r="M2084" s="1">
        <v>3</v>
      </c>
      <c r="N2084" s="15">
        <f>A2084</f>
        <v>45041</v>
      </c>
      <c r="O2084" s="15" t="str">
        <f>IF(A2086="","",A2086)</f>
        <v>Luján</v>
      </c>
      <c r="P2084" s="37" t="str">
        <f>A2083</f>
        <v>Tue</v>
      </c>
      <c r="U2084" s="38"/>
    </row>
    <row r="2085" spans="1:21" ht="14.25" customHeight="1">
      <c r="A2085" s="333">
        <v>289</v>
      </c>
      <c r="B2085" s="268"/>
      <c r="C2085" s="42"/>
      <c r="D2085" s="40"/>
      <c r="E2085" s="39"/>
      <c r="F2085" s="41"/>
      <c r="G2085" s="342"/>
      <c r="H2085" s="342"/>
      <c r="I2085" s="36"/>
      <c r="J2085" s="36"/>
      <c r="K2085" s="412"/>
      <c r="L2085" s="2"/>
      <c r="M2085" s="1">
        <v>4</v>
      </c>
      <c r="N2085" s="15">
        <f>A2084</f>
        <v>45041</v>
      </c>
      <c r="O2085" s="15" t="str">
        <f>IF(A2086="","",A2086)</f>
        <v>Luján</v>
      </c>
      <c r="P2085" s="37" t="str">
        <f>A2083</f>
        <v>Tue</v>
      </c>
      <c r="U2085" s="38"/>
    </row>
    <row r="2086" spans="1:21" ht="14.25" customHeight="1">
      <c r="A2086" s="334" t="s">
        <v>64</v>
      </c>
      <c r="B2086" s="268"/>
      <c r="C2086" s="43"/>
      <c r="D2086" s="40"/>
      <c r="E2086" s="39"/>
      <c r="F2086" s="39"/>
      <c r="G2086" s="342"/>
      <c r="H2086" s="342"/>
      <c r="I2086" s="36"/>
      <c r="J2086" s="36"/>
      <c r="K2086" s="412"/>
      <c r="L2086" s="2"/>
      <c r="M2086" s="1">
        <v>5</v>
      </c>
      <c r="N2086" s="15">
        <f>A2084</f>
        <v>45041</v>
      </c>
      <c r="O2086" s="15" t="str">
        <f>IF(A2086="","",A2086)</f>
        <v>Luján</v>
      </c>
      <c r="P2086" s="37" t="str">
        <f>A2083</f>
        <v>Tue</v>
      </c>
      <c r="U2086" s="38"/>
    </row>
    <row r="2087" spans="1:21" ht="14.25" customHeight="1">
      <c r="A2087" s="335" t="s">
        <v>3097</v>
      </c>
      <c r="B2087" s="268"/>
      <c r="C2087" s="42"/>
      <c r="D2087" s="40"/>
      <c r="E2087" s="28"/>
      <c r="F2087" s="39"/>
      <c r="G2087" s="36"/>
      <c r="H2087" s="36"/>
      <c r="I2087" s="36"/>
      <c r="J2087" s="36"/>
      <c r="K2087" s="412"/>
      <c r="L2087" s="2"/>
      <c r="M2087" s="1">
        <v>6</v>
      </c>
      <c r="N2087" s="15">
        <f>A2084</f>
        <v>45041</v>
      </c>
      <c r="O2087" s="15" t="str">
        <f>IF(A2086="","",A2086)</f>
        <v>Luján</v>
      </c>
      <c r="P2087" s="37" t="str">
        <f>A2083</f>
        <v>Tue</v>
      </c>
      <c r="U2087" s="38"/>
    </row>
    <row r="2088" spans="1:21" ht="14.25" customHeight="1">
      <c r="A2088" s="335" t="s">
        <v>3101</v>
      </c>
      <c r="B2088" s="268"/>
      <c r="C2088" s="42"/>
      <c r="D2088" s="29"/>
      <c r="E2088" s="28"/>
      <c r="F2088" s="39"/>
      <c r="G2088" s="36"/>
      <c r="H2088" s="36"/>
      <c r="I2088" s="36"/>
      <c r="J2088" s="36"/>
      <c r="K2088" s="412"/>
      <c r="L2088" s="2"/>
      <c r="M2088" s="1">
        <v>7</v>
      </c>
      <c r="N2088" s="15">
        <f>A2084</f>
        <v>45041</v>
      </c>
      <c r="O2088" s="15" t="str">
        <f>IF(A2086="","",A2086)</f>
        <v>Luján</v>
      </c>
      <c r="P2088" s="37" t="str">
        <f>A2083</f>
        <v>Tue</v>
      </c>
      <c r="U2088" s="38"/>
    </row>
    <row r="2089" spans="1:21" ht="14.25" customHeight="1">
      <c r="A2089" s="335" t="s">
        <v>3105</v>
      </c>
      <c r="B2089" s="268"/>
      <c r="C2089" s="42"/>
      <c r="D2089" s="29"/>
      <c r="E2089" s="28"/>
      <c r="F2089" s="39"/>
      <c r="G2089" s="36"/>
      <c r="H2089" s="36"/>
      <c r="I2089" s="36"/>
      <c r="J2089" s="36"/>
      <c r="K2089" s="412"/>
      <c r="L2089" s="2"/>
      <c r="M2089" s="1">
        <v>8</v>
      </c>
      <c r="N2089" s="15">
        <f>A2084</f>
        <v>45041</v>
      </c>
      <c r="O2089" s="15" t="str">
        <f>IF(A2086="","",A2086)</f>
        <v>Luján</v>
      </c>
      <c r="P2089" s="37" t="str">
        <f>A2083</f>
        <v>Tue</v>
      </c>
      <c r="U2089" s="38"/>
    </row>
    <row r="2090" spans="1:21" ht="14.25" customHeight="1">
      <c r="A2090" s="335" t="s">
        <v>3106</v>
      </c>
      <c r="B2090" s="268"/>
      <c r="C2090" s="42"/>
      <c r="D2090" s="29"/>
      <c r="E2090" s="28"/>
      <c r="F2090" s="39"/>
      <c r="G2090" s="36"/>
      <c r="H2090" s="36"/>
      <c r="I2090" s="36"/>
      <c r="J2090" s="36"/>
      <c r="K2090" s="412"/>
      <c r="L2090" s="2"/>
      <c r="M2090" s="1">
        <v>9</v>
      </c>
      <c r="N2090" s="15">
        <f>A2084</f>
        <v>45041</v>
      </c>
      <c r="O2090" s="15" t="str">
        <f>IF(A2086="","",A2086)</f>
        <v>Luján</v>
      </c>
      <c r="P2090" s="37" t="str">
        <f>A2083</f>
        <v>Tue</v>
      </c>
      <c r="U2090" s="38"/>
    </row>
    <row r="2091" spans="1:21" ht="14.25" customHeight="1" thickBot="1">
      <c r="A2091" s="336" t="s">
        <v>3099</v>
      </c>
      <c r="B2091" s="277"/>
      <c r="C2091" s="284" t="s">
        <v>3093</v>
      </c>
      <c r="D2091" s="259"/>
      <c r="E2091" s="260"/>
      <c r="F2091" s="46"/>
      <c r="G2091" s="261"/>
      <c r="H2091" s="261"/>
      <c r="I2091" s="261"/>
      <c r="J2091" s="261"/>
      <c r="K2091" s="413"/>
      <c r="L2091" s="3"/>
      <c r="M2091" s="1">
        <v>10</v>
      </c>
      <c r="N2091" s="15">
        <f>A2084</f>
        <v>45041</v>
      </c>
      <c r="O2091" s="15" t="str">
        <f>IF(A2086="","",A2086)</f>
        <v>Luján</v>
      </c>
      <c r="P2091" s="37" t="str">
        <f>A2083</f>
        <v>Tue</v>
      </c>
      <c r="U2091" s="38"/>
    </row>
    <row r="2092" spans="1:21" s="239" customFormat="1" ht="14.25" customHeight="1">
      <c r="A2092" s="330"/>
      <c r="B2092" s="234"/>
      <c r="C2092" s="262"/>
      <c r="D2092" s="328"/>
      <c r="E2092" s="41"/>
      <c r="F2092" s="41"/>
      <c r="G2092" s="263"/>
      <c r="H2092" s="263"/>
      <c r="I2092" s="263"/>
      <c r="J2092" s="263"/>
      <c r="K2092" s="411"/>
      <c r="L2092" s="235"/>
      <c r="M2092" s="236"/>
      <c r="N2092" s="237"/>
      <c r="O2092" s="237"/>
      <c r="P2092" s="238"/>
      <c r="U2092" s="240"/>
    </row>
    <row r="2093" spans="1:21" ht="14.25" customHeight="1">
      <c r="A2093" s="331" t="s">
        <v>943</v>
      </c>
      <c r="B2093" s="268">
        <v>4</v>
      </c>
      <c r="C2093" s="42">
        <v>0.36458333333333331</v>
      </c>
      <c r="D2093" s="12" t="s">
        <v>2641</v>
      </c>
      <c r="E2093" s="28" t="s">
        <v>303</v>
      </c>
      <c r="F2093" s="370" t="s">
        <v>3072</v>
      </c>
      <c r="G2093" s="36">
        <v>390</v>
      </c>
      <c r="H2093" s="36" t="s">
        <v>1870</v>
      </c>
      <c r="I2093" s="36"/>
      <c r="J2093" s="36"/>
      <c r="K2093" s="412">
        <v>0</v>
      </c>
      <c r="L2093" s="2"/>
      <c r="M2093" s="1">
        <v>2</v>
      </c>
      <c r="N2093" s="15">
        <f>A2094</f>
        <v>45042</v>
      </c>
      <c r="O2093" s="15" t="str">
        <f>IF(A2096="","",A2096)</f>
        <v>Uco</v>
      </c>
      <c r="P2093" s="37" t="str">
        <f>A2093</f>
        <v>Wed</v>
      </c>
      <c r="U2093" s="38"/>
    </row>
    <row r="2094" spans="1:21" ht="14.25" customHeight="1">
      <c r="A2094" s="332">
        <v>45042</v>
      </c>
      <c r="B2094" s="268"/>
      <c r="C2094" s="42"/>
      <c r="D2094" s="29" t="s">
        <v>846</v>
      </c>
      <c r="E2094" s="28"/>
      <c r="F2094" s="28"/>
      <c r="G2094" s="36"/>
      <c r="H2094" s="36"/>
      <c r="I2094" s="36"/>
      <c r="J2094" s="36"/>
      <c r="K2094" s="412"/>
      <c r="L2094" s="2"/>
      <c r="M2094" s="1">
        <v>3</v>
      </c>
      <c r="N2094" s="15">
        <f>A2094</f>
        <v>45042</v>
      </c>
      <c r="O2094" s="15" t="str">
        <f>IF(A2096="","",A2096)</f>
        <v>Uco</v>
      </c>
      <c r="P2094" s="37" t="str">
        <f>A2093</f>
        <v>Wed</v>
      </c>
      <c r="U2094" s="38"/>
    </row>
    <row r="2095" spans="1:21" ht="14.25" customHeight="1">
      <c r="A2095" s="333">
        <v>290</v>
      </c>
      <c r="B2095" s="268"/>
      <c r="C2095" s="42">
        <v>0.34375</v>
      </c>
      <c r="D2095" s="29" t="s">
        <v>3109</v>
      </c>
      <c r="E2095" s="28" t="s">
        <v>3113</v>
      </c>
      <c r="F2095" s="329" t="s">
        <v>3112</v>
      </c>
      <c r="G2095" s="36">
        <v>390</v>
      </c>
      <c r="H2095" s="342"/>
      <c r="I2095" s="36">
        <v>390</v>
      </c>
      <c r="J2095" s="36"/>
      <c r="K2095" s="412">
        <v>0</v>
      </c>
      <c r="L2095" s="2"/>
      <c r="M2095" s="1">
        <v>4</v>
      </c>
      <c r="N2095" s="15">
        <f>A2094</f>
        <v>45042</v>
      </c>
      <c r="O2095" s="15" t="str">
        <f>IF(A2096="","",A2096)</f>
        <v>Uco</v>
      </c>
      <c r="P2095" s="37" t="str">
        <f>A2093</f>
        <v>Wed</v>
      </c>
      <c r="U2095" s="38"/>
    </row>
    <row r="2096" spans="1:21" ht="14.25" customHeight="1">
      <c r="A2096" s="334" t="s">
        <v>848</v>
      </c>
      <c r="B2096" s="268"/>
      <c r="C2096" s="43"/>
      <c r="D2096" s="29" t="s">
        <v>3110</v>
      </c>
      <c r="E2096" s="39"/>
      <c r="F2096" s="345" t="s">
        <v>3111</v>
      </c>
      <c r="G2096" s="342"/>
      <c r="H2096" s="342"/>
      <c r="I2096" s="36"/>
      <c r="J2096" s="36"/>
      <c r="K2096" s="412"/>
      <c r="L2096" s="2"/>
      <c r="M2096" s="1">
        <v>5</v>
      </c>
      <c r="N2096" s="15">
        <f>A2094</f>
        <v>45042</v>
      </c>
      <c r="O2096" s="15" t="str">
        <f>IF(A2096="","",A2096)</f>
        <v>Uco</v>
      </c>
      <c r="P2096" s="37" t="str">
        <f>A2093</f>
        <v>Wed</v>
      </c>
      <c r="U2096" s="38"/>
    </row>
    <row r="2097" spans="1:21" ht="14.25" customHeight="1">
      <c r="A2097" s="340" t="s">
        <v>1186</v>
      </c>
      <c r="B2097" s="268"/>
      <c r="C2097" s="42"/>
      <c r="D2097" s="29"/>
      <c r="E2097" s="28"/>
      <c r="F2097" s="370" t="s">
        <v>1912</v>
      </c>
      <c r="G2097" s="36"/>
      <c r="H2097" s="36"/>
      <c r="I2097" s="36"/>
      <c r="J2097" s="36"/>
      <c r="K2097" s="412"/>
      <c r="L2097" s="2"/>
      <c r="M2097" s="1">
        <v>6</v>
      </c>
      <c r="N2097" s="15">
        <f>A2094</f>
        <v>45042</v>
      </c>
      <c r="O2097" s="15" t="str">
        <f>IF(A2096="","",A2096)</f>
        <v>Uco</v>
      </c>
      <c r="P2097" s="37" t="str">
        <f>A2093</f>
        <v>Wed</v>
      </c>
      <c r="U2097" s="38"/>
    </row>
    <row r="2098" spans="1:21" ht="14.25" customHeight="1">
      <c r="A2098" s="335" t="s">
        <v>998</v>
      </c>
      <c r="B2098" s="268"/>
      <c r="C2098" s="42"/>
      <c r="D2098" s="29"/>
      <c r="E2098" s="28"/>
      <c r="F2098" s="39"/>
      <c r="G2098" s="36"/>
      <c r="H2098" s="36"/>
      <c r="I2098" s="36"/>
      <c r="J2098" s="36"/>
      <c r="K2098" s="412"/>
      <c r="L2098" s="2"/>
      <c r="M2098" s="1">
        <v>7</v>
      </c>
      <c r="N2098" s="15">
        <f>A2094</f>
        <v>45042</v>
      </c>
      <c r="O2098" s="15" t="str">
        <f>IF(A2096="","",A2096)</f>
        <v>Uco</v>
      </c>
      <c r="P2098" s="37" t="str">
        <f>A2093</f>
        <v>Wed</v>
      </c>
      <c r="U2098" s="38"/>
    </row>
    <row r="2099" spans="1:21" ht="14.25" customHeight="1">
      <c r="A2099" s="335" t="s">
        <v>3116</v>
      </c>
      <c r="B2099" s="268"/>
      <c r="C2099" s="42"/>
      <c r="D2099" s="29"/>
      <c r="E2099" s="28"/>
      <c r="F2099" s="39"/>
      <c r="G2099" s="36"/>
      <c r="H2099" s="36"/>
      <c r="I2099" s="36"/>
      <c r="J2099" s="36"/>
      <c r="K2099" s="412"/>
      <c r="L2099" s="2"/>
      <c r="M2099" s="1">
        <v>8</v>
      </c>
      <c r="N2099" s="15">
        <f>A2094</f>
        <v>45042</v>
      </c>
      <c r="O2099" s="15" t="str">
        <f>IF(A2096="","",A2096)</f>
        <v>Uco</v>
      </c>
      <c r="P2099" s="37" t="str">
        <f>A2093</f>
        <v>Wed</v>
      </c>
      <c r="U2099" s="38"/>
    </row>
    <row r="2100" spans="1:21" ht="14.25" customHeight="1">
      <c r="A2100" s="337"/>
      <c r="B2100" s="268"/>
      <c r="C2100" s="42"/>
      <c r="D2100" s="29"/>
      <c r="E2100" s="28"/>
      <c r="F2100" s="39"/>
      <c r="G2100" s="36"/>
      <c r="H2100" s="36"/>
      <c r="I2100" s="36"/>
      <c r="J2100" s="36"/>
      <c r="K2100" s="412"/>
      <c r="L2100" s="2"/>
      <c r="M2100" s="1">
        <v>9</v>
      </c>
      <c r="N2100" s="15">
        <f>A2094</f>
        <v>45042</v>
      </c>
      <c r="O2100" s="15" t="str">
        <f>IF(A2096="","",A2096)</f>
        <v>Uco</v>
      </c>
      <c r="P2100" s="37" t="str">
        <f>A2093</f>
        <v>Wed</v>
      </c>
      <c r="U2100" s="38"/>
    </row>
    <row r="2101" spans="1:21" ht="14.25" customHeight="1" thickBot="1">
      <c r="A2101" s="336" t="s">
        <v>3114</v>
      </c>
      <c r="B2101" s="277"/>
      <c r="C2101" s="284"/>
      <c r="D2101" s="259"/>
      <c r="E2101" s="260"/>
      <c r="F2101" s="46"/>
      <c r="G2101" s="261"/>
      <c r="H2101" s="261"/>
      <c r="I2101" s="261"/>
      <c r="J2101" s="261"/>
      <c r="K2101" s="413"/>
      <c r="L2101" s="3"/>
      <c r="M2101" s="1">
        <v>10</v>
      </c>
      <c r="N2101" s="15">
        <f>A2094</f>
        <v>45042</v>
      </c>
      <c r="O2101" s="15" t="str">
        <f>IF(A2096="","",A2096)</f>
        <v>Uco</v>
      </c>
      <c r="P2101" s="37" t="str">
        <f>A2093</f>
        <v>Wed</v>
      </c>
      <c r="U2101" s="38"/>
    </row>
    <row r="2102" spans="1:21" s="239" customFormat="1" ht="14.25" customHeight="1">
      <c r="A2102" s="330"/>
      <c r="B2102" s="234"/>
      <c r="C2102" s="262"/>
      <c r="D2102" s="232"/>
      <c r="E2102" s="41"/>
      <c r="F2102" s="41"/>
      <c r="G2102" s="263"/>
      <c r="H2102" s="263"/>
      <c r="I2102" s="263"/>
      <c r="J2102" s="263"/>
      <c r="K2102" s="411"/>
      <c r="L2102" s="235"/>
      <c r="M2102" s="236"/>
      <c r="N2102" s="237"/>
      <c r="O2102" s="237"/>
      <c r="P2102" s="238"/>
      <c r="U2102" s="240"/>
    </row>
    <row r="2103" spans="1:21" ht="14.25" customHeight="1">
      <c r="A2103" s="331" t="s">
        <v>947</v>
      </c>
      <c r="B2103" s="268">
        <v>4</v>
      </c>
      <c r="C2103" s="42">
        <v>0.35069444444444442</v>
      </c>
      <c r="D2103" s="12" t="s">
        <v>2372</v>
      </c>
      <c r="E2103" s="28" t="s">
        <v>3073</v>
      </c>
      <c r="F2103" s="329" t="s">
        <v>2375</v>
      </c>
      <c r="G2103" s="36">
        <v>585</v>
      </c>
      <c r="H2103" s="36" t="s">
        <v>2726</v>
      </c>
      <c r="I2103" s="36"/>
      <c r="J2103" s="36"/>
      <c r="K2103" s="412">
        <v>0</v>
      </c>
      <c r="L2103" s="2"/>
      <c r="M2103" s="1">
        <v>2</v>
      </c>
      <c r="N2103" s="15">
        <f>A2104</f>
        <v>45046</v>
      </c>
      <c r="O2103" s="15" t="str">
        <f>IF(A2106="","",A2106)</f>
        <v>Uco</v>
      </c>
      <c r="P2103" s="37" t="str">
        <f>A2103</f>
        <v>Sun</v>
      </c>
      <c r="U2103" s="38"/>
    </row>
    <row r="2104" spans="1:21" ht="14.25" customHeight="1">
      <c r="A2104" s="332">
        <v>45046</v>
      </c>
      <c r="B2104" s="268"/>
      <c r="C2104" s="42"/>
      <c r="D2104" s="29" t="s">
        <v>2373</v>
      </c>
      <c r="E2104" s="39"/>
      <c r="F2104" s="329" t="s">
        <v>2380</v>
      </c>
      <c r="G2104" s="36"/>
      <c r="H2104" s="36"/>
      <c r="I2104" s="36"/>
      <c r="J2104" s="36"/>
      <c r="K2104" s="412"/>
      <c r="L2104" s="2"/>
      <c r="M2104" s="1">
        <v>3</v>
      </c>
      <c r="N2104" s="15">
        <f>A2104</f>
        <v>45046</v>
      </c>
      <c r="O2104" s="15" t="str">
        <f>IF(A2106="","",A2106)</f>
        <v>Uco</v>
      </c>
      <c r="P2104" s="37" t="str">
        <f>A2103</f>
        <v>Sun</v>
      </c>
      <c r="U2104" s="38"/>
    </row>
    <row r="2105" spans="1:21" ht="14.25" customHeight="1">
      <c r="A2105" s="333">
        <v>291</v>
      </c>
      <c r="B2105" s="268"/>
      <c r="C2105" s="42"/>
      <c r="D2105" s="29" t="s">
        <v>2374</v>
      </c>
      <c r="E2105" s="39"/>
      <c r="F2105" s="329" t="s">
        <v>3126</v>
      </c>
      <c r="G2105" s="36"/>
      <c r="H2105" s="342"/>
      <c r="I2105" s="36"/>
      <c r="J2105" s="36"/>
      <c r="K2105" s="412"/>
      <c r="L2105" s="2"/>
      <c r="M2105" s="1">
        <v>4</v>
      </c>
      <c r="N2105" s="15">
        <f>A2104</f>
        <v>45046</v>
      </c>
      <c r="O2105" s="15" t="str">
        <f>IF(A2106="","",A2106)</f>
        <v>Uco</v>
      </c>
      <c r="P2105" s="37" t="str">
        <f>A2103</f>
        <v>Sun</v>
      </c>
      <c r="U2105" s="38"/>
    </row>
    <row r="2106" spans="1:21" ht="14.25" customHeight="1">
      <c r="A2106" s="334" t="s">
        <v>848</v>
      </c>
      <c r="B2106" s="268"/>
      <c r="C2106" s="42">
        <v>0.3576388888888889</v>
      </c>
      <c r="D2106" s="29" t="s">
        <v>2959</v>
      </c>
      <c r="E2106" s="28" t="s">
        <v>3125</v>
      </c>
      <c r="F2106" s="519" t="s">
        <v>2997</v>
      </c>
      <c r="G2106" s="36">
        <v>195</v>
      </c>
      <c r="H2106" s="342"/>
      <c r="I2106" s="36" t="s">
        <v>3115</v>
      </c>
      <c r="J2106" s="36"/>
      <c r="K2106" s="412">
        <v>0</v>
      </c>
      <c r="L2106" s="2"/>
      <c r="M2106" s="1">
        <v>5</v>
      </c>
      <c r="N2106" s="15">
        <f>A2104</f>
        <v>45046</v>
      </c>
      <c r="O2106" s="15" t="str">
        <f>IF(A2106="","",A2106)</f>
        <v>Uco</v>
      </c>
      <c r="P2106" s="37" t="str">
        <f>A2103</f>
        <v>Sun</v>
      </c>
      <c r="U2106" s="38"/>
    </row>
    <row r="2107" spans="1:21" ht="14.25" customHeight="1">
      <c r="A2107" s="335" t="s">
        <v>2701</v>
      </c>
      <c r="B2107" s="268"/>
      <c r="C2107" s="42"/>
      <c r="D2107" s="29"/>
      <c r="E2107" s="28"/>
      <c r="F2107" s="370" t="s">
        <v>3168</v>
      </c>
      <c r="G2107" s="36"/>
      <c r="H2107" s="36"/>
      <c r="I2107" s="36"/>
      <c r="J2107" s="36"/>
      <c r="K2107" s="412"/>
      <c r="L2107" s="2"/>
      <c r="M2107" s="1">
        <v>6</v>
      </c>
      <c r="N2107" s="15">
        <f>A2104</f>
        <v>45046</v>
      </c>
      <c r="O2107" s="15" t="str">
        <f>IF(A2106="","",A2106)</f>
        <v>Uco</v>
      </c>
      <c r="P2107" s="37" t="str">
        <f>A2103</f>
        <v>Sun</v>
      </c>
      <c r="U2107" s="38"/>
    </row>
    <row r="2108" spans="1:21" ht="14.25" customHeight="1">
      <c r="A2108" s="340" t="s">
        <v>2352</v>
      </c>
      <c r="B2108" s="268"/>
      <c r="C2108" s="42"/>
      <c r="D2108" s="29"/>
      <c r="E2108" s="28"/>
      <c r="F2108" s="360" t="s">
        <v>2584</v>
      </c>
      <c r="G2108" s="36"/>
      <c r="H2108" s="36"/>
      <c r="I2108" s="36"/>
      <c r="J2108" s="36"/>
      <c r="K2108" s="412"/>
      <c r="L2108" s="2"/>
      <c r="M2108" s="1">
        <v>7</v>
      </c>
      <c r="N2108" s="15">
        <f>A2104</f>
        <v>45046</v>
      </c>
      <c r="O2108" s="15" t="str">
        <f>IF(A2106="","",A2106)</f>
        <v>Uco</v>
      </c>
      <c r="P2108" s="37" t="str">
        <f>A2103</f>
        <v>Sun</v>
      </c>
      <c r="U2108" s="38"/>
    </row>
    <row r="2109" spans="1:21" ht="14.25" customHeight="1">
      <c r="A2109" s="335" t="s">
        <v>2295</v>
      </c>
      <c r="B2109" s="268"/>
      <c r="C2109" s="42"/>
      <c r="D2109" s="29"/>
      <c r="E2109" s="28"/>
      <c r="F2109" s="39"/>
      <c r="G2109" s="36"/>
      <c r="H2109" s="36"/>
      <c r="I2109" s="36"/>
      <c r="J2109" s="36"/>
      <c r="K2109" s="412"/>
      <c r="L2109" s="2"/>
      <c r="M2109" s="1">
        <v>8</v>
      </c>
      <c r="N2109" s="15">
        <f>A2104</f>
        <v>45046</v>
      </c>
      <c r="O2109" s="15" t="str">
        <f>IF(A2106="","",A2106)</f>
        <v>Uco</v>
      </c>
      <c r="P2109" s="37" t="str">
        <f>A2103</f>
        <v>Sun</v>
      </c>
      <c r="U2109" s="38"/>
    </row>
    <row r="2110" spans="1:21" ht="14.25" customHeight="1">
      <c r="A2110" s="335"/>
      <c r="B2110" s="268"/>
      <c r="C2110" s="42"/>
      <c r="D2110" s="29"/>
      <c r="E2110" s="28"/>
      <c r="F2110" s="39"/>
      <c r="G2110" s="36"/>
      <c r="H2110" s="36"/>
      <c r="I2110" s="36"/>
      <c r="J2110" s="36"/>
      <c r="K2110" s="412"/>
      <c r="L2110" s="2"/>
      <c r="M2110" s="1">
        <v>9</v>
      </c>
      <c r="N2110" s="15">
        <f>A2104</f>
        <v>45046</v>
      </c>
      <c r="O2110" s="15" t="str">
        <f>IF(A2106="","",A2106)</f>
        <v>Uco</v>
      </c>
      <c r="P2110" s="37" t="str">
        <f>A2103</f>
        <v>Sun</v>
      </c>
      <c r="U2110" s="38"/>
    </row>
    <row r="2111" spans="1:21" ht="14.25" customHeight="1" thickBot="1">
      <c r="A2111" s="336" t="s">
        <v>1166</v>
      </c>
      <c r="B2111" s="277"/>
      <c r="C2111" s="284" t="s">
        <v>3108</v>
      </c>
      <c r="D2111" s="259"/>
      <c r="E2111" s="260"/>
      <c r="F2111" s="46"/>
      <c r="G2111" s="261"/>
      <c r="H2111" s="261"/>
      <c r="I2111" s="261"/>
      <c r="J2111" s="261"/>
      <c r="K2111" s="413"/>
      <c r="L2111" s="3"/>
      <c r="M2111" s="1">
        <v>10</v>
      </c>
      <c r="N2111" s="15">
        <f>A2104</f>
        <v>45046</v>
      </c>
      <c r="O2111" s="15" t="str">
        <f>IF(A2106="","",A2106)</f>
        <v>Uco</v>
      </c>
      <c r="P2111" s="37" t="str">
        <f>A2103</f>
        <v>Sun</v>
      </c>
      <c r="U2111" s="38"/>
    </row>
    <row r="2112" spans="1:21" s="246" customFormat="1" ht="14.25" customHeight="1">
      <c r="A2112" s="452"/>
      <c r="B2112" s="242"/>
      <c r="C2112" s="324"/>
      <c r="D2112" s="465"/>
      <c r="E2112" s="255"/>
      <c r="F2112" s="255"/>
      <c r="G2112" s="245"/>
      <c r="H2112" s="245"/>
      <c r="I2112" s="245"/>
      <c r="J2112" s="245"/>
      <c r="K2112" s="245"/>
      <c r="L2112" s="244"/>
      <c r="N2112" s="247"/>
      <c r="O2112" s="247"/>
      <c r="P2112" s="248"/>
      <c r="U2112" s="249"/>
    </row>
    <row r="2113" spans="1:21" s="252" customFormat="1" ht="14.25" customHeight="1">
      <c r="A2113" s="453" t="s">
        <v>941</v>
      </c>
      <c r="B2113" s="272"/>
      <c r="C2113" s="325"/>
      <c r="D2113" s="270"/>
      <c r="E2113" s="269"/>
      <c r="F2113" s="269"/>
      <c r="G2113" s="251"/>
      <c r="H2113" s="251"/>
      <c r="I2113" s="251"/>
      <c r="J2113" s="251"/>
      <c r="K2113" s="454"/>
      <c r="L2113" s="250"/>
      <c r="M2113" s="252">
        <v>2</v>
      </c>
      <c r="N2113" s="253">
        <f>A2114</f>
        <v>45047</v>
      </c>
      <c r="O2113" s="253" t="str">
        <f>IF(A2116="","",A2116)</f>
        <v/>
      </c>
      <c r="P2113" s="254" t="str">
        <f>A2113</f>
        <v>Mon</v>
      </c>
      <c r="U2113" s="253"/>
    </row>
    <row r="2114" spans="1:21" s="252" customFormat="1" ht="14.25" customHeight="1">
      <c r="A2114" s="455">
        <v>45047</v>
      </c>
      <c r="B2114" s="272"/>
      <c r="C2114" s="325"/>
      <c r="D2114" s="271"/>
      <c r="E2114" s="244"/>
      <c r="F2114" s="269"/>
      <c r="G2114" s="251"/>
      <c r="H2114" s="251"/>
      <c r="I2114" s="251"/>
      <c r="J2114" s="251"/>
      <c r="K2114" s="454"/>
      <c r="L2114" s="250"/>
      <c r="M2114" s="252">
        <v>3</v>
      </c>
      <c r="N2114" s="253">
        <f>A2114</f>
        <v>45047</v>
      </c>
      <c r="O2114" s="253" t="str">
        <f>IF(A2116="","",A2116)</f>
        <v/>
      </c>
      <c r="P2114" s="254" t="str">
        <f>A2113</f>
        <v>Mon</v>
      </c>
      <c r="U2114" s="253"/>
    </row>
    <row r="2115" spans="1:21" s="252" customFormat="1" ht="14.25" customHeight="1">
      <c r="A2115" s="456"/>
      <c r="B2115" s="272"/>
      <c r="C2115" s="325"/>
      <c r="D2115" s="271"/>
      <c r="E2115" s="269"/>
      <c r="F2115" s="269"/>
      <c r="G2115" s="251"/>
      <c r="H2115" s="267"/>
      <c r="I2115" s="251"/>
      <c r="J2115" s="251"/>
      <c r="K2115" s="454"/>
      <c r="L2115" s="250"/>
      <c r="M2115" s="252">
        <v>4</v>
      </c>
      <c r="N2115" s="253">
        <f>A2114</f>
        <v>45047</v>
      </c>
      <c r="O2115" s="253" t="str">
        <f>IF(A2116="","",A2116)</f>
        <v/>
      </c>
      <c r="P2115" s="254" t="str">
        <f>A2113</f>
        <v>Mon</v>
      </c>
      <c r="U2115" s="253"/>
    </row>
    <row r="2116" spans="1:21" s="252" customFormat="1" ht="14.25" customHeight="1">
      <c r="A2116" s="457"/>
      <c r="B2116" s="272"/>
      <c r="C2116" s="326"/>
      <c r="D2116" s="271" t="s">
        <v>2163</v>
      </c>
      <c r="E2116" s="244"/>
      <c r="F2116" s="244"/>
      <c r="G2116" s="267"/>
      <c r="H2116" s="267"/>
      <c r="I2116" s="251"/>
      <c r="J2116" s="251"/>
      <c r="K2116" s="454"/>
      <c r="L2116" s="250"/>
      <c r="M2116" s="252">
        <v>5</v>
      </c>
      <c r="N2116" s="253">
        <f>A2114</f>
        <v>45047</v>
      </c>
      <c r="O2116" s="253" t="str">
        <f>IF(A2116="","",A2116)</f>
        <v/>
      </c>
      <c r="P2116" s="254" t="str">
        <f>A2113</f>
        <v>Mon</v>
      </c>
      <c r="U2116" s="253"/>
    </row>
    <row r="2117" spans="1:21" s="252" customFormat="1" ht="14.25" customHeight="1">
      <c r="A2117" s="458"/>
      <c r="B2117" s="272"/>
      <c r="C2117" s="325"/>
      <c r="D2117" s="271" t="s">
        <v>2163</v>
      </c>
      <c r="E2117" s="269"/>
      <c r="F2117" s="244"/>
      <c r="G2117" s="251"/>
      <c r="H2117" s="251"/>
      <c r="I2117" s="251"/>
      <c r="J2117" s="251"/>
      <c r="K2117" s="454"/>
      <c r="L2117" s="250"/>
      <c r="M2117" s="252">
        <v>6</v>
      </c>
      <c r="N2117" s="253">
        <f>A2114</f>
        <v>45047</v>
      </c>
      <c r="O2117" s="253" t="str">
        <f>IF(A2116="","",A2116)</f>
        <v/>
      </c>
      <c r="P2117" s="254" t="str">
        <f>A2113</f>
        <v>Mon</v>
      </c>
      <c r="U2117" s="253"/>
    </row>
    <row r="2118" spans="1:21" s="252" customFormat="1" ht="14.25" customHeight="1">
      <c r="A2118" s="458"/>
      <c r="B2118" s="272"/>
      <c r="C2118" s="325"/>
      <c r="D2118" s="271"/>
      <c r="E2118" s="269"/>
      <c r="F2118" s="244"/>
      <c r="G2118" s="251"/>
      <c r="H2118" s="251"/>
      <c r="I2118" s="251"/>
      <c r="J2118" s="251"/>
      <c r="K2118" s="454"/>
      <c r="L2118" s="250"/>
      <c r="M2118" s="252">
        <v>7</v>
      </c>
      <c r="N2118" s="253">
        <f>A2114</f>
        <v>45047</v>
      </c>
      <c r="O2118" s="253" t="str">
        <f>IF(A2116="","",A2116)</f>
        <v/>
      </c>
      <c r="P2118" s="254" t="str">
        <f>A2113</f>
        <v>Mon</v>
      </c>
      <c r="U2118" s="253"/>
    </row>
    <row r="2119" spans="1:21" s="252" customFormat="1" ht="14.25" customHeight="1">
      <c r="A2119" s="458"/>
      <c r="B2119" s="272"/>
      <c r="C2119" s="325"/>
      <c r="D2119" s="271"/>
      <c r="E2119" s="269"/>
      <c r="F2119" s="244"/>
      <c r="G2119" s="251"/>
      <c r="H2119" s="251"/>
      <c r="I2119" s="251"/>
      <c r="J2119" s="251"/>
      <c r="K2119" s="454"/>
      <c r="L2119" s="250"/>
      <c r="M2119" s="252">
        <v>8</v>
      </c>
      <c r="N2119" s="253">
        <f>A2114</f>
        <v>45047</v>
      </c>
      <c r="O2119" s="253" t="str">
        <f>IF(A2116="","",A2116)</f>
        <v/>
      </c>
      <c r="P2119" s="254" t="str">
        <f>A2113</f>
        <v>Mon</v>
      </c>
      <c r="U2119" s="253"/>
    </row>
    <row r="2120" spans="1:21" s="252" customFormat="1" ht="14.25" customHeight="1">
      <c r="A2120" s="458"/>
      <c r="B2120" s="272"/>
      <c r="C2120" s="325"/>
      <c r="D2120" s="271"/>
      <c r="E2120" s="269"/>
      <c r="F2120" s="244"/>
      <c r="G2120" s="251"/>
      <c r="H2120" s="251"/>
      <c r="I2120" s="251"/>
      <c r="J2120" s="251"/>
      <c r="K2120" s="454"/>
      <c r="L2120" s="250"/>
      <c r="M2120" s="252">
        <v>9</v>
      </c>
      <c r="N2120" s="253">
        <f>A2114</f>
        <v>45047</v>
      </c>
      <c r="O2120" s="253" t="str">
        <f>IF(A2116="","",A2116)</f>
        <v/>
      </c>
      <c r="P2120" s="254" t="str">
        <f>A2113</f>
        <v>Mon</v>
      </c>
      <c r="U2120" s="253"/>
    </row>
    <row r="2121" spans="1:21" s="252" customFormat="1" ht="14.25" customHeight="1" thickBot="1">
      <c r="A2121" s="460"/>
      <c r="B2121" s="278"/>
      <c r="C2121" s="327" t="s">
        <v>3107</v>
      </c>
      <c r="D2121" s="264"/>
      <c r="E2121" s="265"/>
      <c r="F2121" s="258"/>
      <c r="G2121" s="266"/>
      <c r="H2121" s="266"/>
      <c r="I2121" s="266"/>
      <c r="J2121" s="266"/>
      <c r="K2121" s="459"/>
      <c r="L2121" s="257"/>
      <c r="M2121" s="252">
        <v>10</v>
      </c>
      <c r="N2121" s="253">
        <f>A2114</f>
        <v>45047</v>
      </c>
      <c r="O2121" s="253" t="str">
        <f>IF(A2116="","",A2116)</f>
        <v/>
      </c>
      <c r="P2121" s="254" t="str">
        <f>A2113</f>
        <v>Mon</v>
      </c>
      <c r="U2121" s="253"/>
    </row>
    <row r="2122" spans="1:21" s="239" customFormat="1" ht="14.25" customHeight="1">
      <c r="A2122" s="330"/>
      <c r="B2122" s="234"/>
      <c r="C2122" s="262"/>
      <c r="D2122" s="470"/>
      <c r="E2122" s="41"/>
      <c r="F2122" s="41"/>
      <c r="G2122" s="263"/>
      <c r="H2122" s="263"/>
      <c r="I2122" s="263"/>
      <c r="J2122" s="263"/>
      <c r="K2122" s="411"/>
      <c r="L2122" s="235"/>
      <c r="M2122" s="236"/>
      <c r="N2122" s="237"/>
      <c r="O2122" s="237"/>
      <c r="P2122" s="238"/>
      <c r="U2122" s="240"/>
    </row>
    <row r="2123" spans="1:21" ht="14.25" customHeight="1">
      <c r="A2123" s="331" t="s">
        <v>943</v>
      </c>
      <c r="B2123" s="268">
        <v>5</v>
      </c>
      <c r="C2123" s="42">
        <v>0.35416666666666669</v>
      </c>
      <c r="D2123" s="12" t="s">
        <v>1588</v>
      </c>
      <c r="E2123" s="28" t="s">
        <v>873</v>
      </c>
      <c r="F2123" s="329" t="s">
        <v>1601</v>
      </c>
      <c r="G2123" s="36">
        <v>1700</v>
      </c>
      <c r="H2123" s="36"/>
      <c r="I2123" s="36" t="s">
        <v>1888</v>
      </c>
      <c r="J2123" s="36"/>
      <c r="K2123" s="412">
        <v>0</v>
      </c>
      <c r="L2123" s="2"/>
      <c r="M2123" s="1">
        <v>2</v>
      </c>
      <c r="N2123" s="15">
        <f>A2124</f>
        <v>45049</v>
      </c>
      <c r="O2123" s="15" t="str">
        <f>IF(A2126="","",A2126)</f>
        <v>Uco</v>
      </c>
      <c r="P2123" s="37" t="str">
        <f>A2123</f>
        <v>Wed</v>
      </c>
      <c r="U2123" s="38"/>
    </row>
    <row r="2124" spans="1:21" ht="14.25" customHeight="1">
      <c r="A2124" s="332">
        <v>45049</v>
      </c>
      <c r="B2124" s="268"/>
      <c r="C2124" s="42"/>
      <c r="D2124" s="29" t="s">
        <v>3128</v>
      </c>
      <c r="E2124" s="39"/>
      <c r="F2124" s="329" t="s">
        <v>1602</v>
      </c>
      <c r="G2124" s="36"/>
      <c r="H2124" s="36"/>
      <c r="I2124" s="36"/>
      <c r="J2124" s="36"/>
      <c r="K2124" s="412"/>
      <c r="L2124" s="2"/>
      <c r="M2124" s="1">
        <v>3</v>
      </c>
      <c r="N2124" s="15">
        <f>A2124</f>
        <v>45049</v>
      </c>
      <c r="O2124" s="15" t="str">
        <f>IF(A2126="","",A2126)</f>
        <v>Uco</v>
      </c>
      <c r="P2124" s="37" t="str">
        <f>A2123</f>
        <v>Wed</v>
      </c>
      <c r="U2124" s="38"/>
    </row>
    <row r="2125" spans="1:21" ht="14.25" customHeight="1">
      <c r="A2125" s="333">
        <v>292</v>
      </c>
      <c r="B2125" s="268"/>
      <c r="C2125" s="42"/>
      <c r="D2125" s="29" t="s">
        <v>3129</v>
      </c>
      <c r="E2125" s="39"/>
      <c r="F2125" s="370" t="s">
        <v>2823</v>
      </c>
      <c r="G2125" s="36"/>
      <c r="H2125" s="36"/>
      <c r="I2125" s="36"/>
      <c r="J2125" s="36"/>
      <c r="K2125" s="412"/>
      <c r="L2125" s="2"/>
      <c r="M2125" s="1">
        <v>4</v>
      </c>
      <c r="N2125" s="15">
        <f>A2124</f>
        <v>45049</v>
      </c>
      <c r="O2125" s="15" t="str">
        <f>IF(A2126="","",A2126)</f>
        <v>Uco</v>
      </c>
      <c r="P2125" s="37" t="str">
        <f>A2123</f>
        <v>Wed</v>
      </c>
      <c r="U2125" s="38"/>
    </row>
    <row r="2126" spans="1:21" ht="14.25" customHeight="1">
      <c r="A2126" s="334" t="s">
        <v>848</v>
      </c>
      <c r="B2126" s="268"/>
      <c r="C2126" s="43"/>
      <c r="D2126" s="29" t="s">
        <v>3130</v>
      </c>
      <c r="E2126" s="39"/>
      <c r="F2126" s="41" t="s">
        <v>3145</v>
      </c>
      <c r="G2126" s="36"/>
      <c r="H2126" s="36"/>
      <c r="I2126" s="36"/>
      <c r="J2126" s="36"/>
      <c r="K2126" s="412"/>
      <c r="L2126" s="2"/>
      <c r="M2126" s="1">
        <v>5</v>
      </c>
      <c r="N2126" s="15">
        <f>A2124</f>
        <v>45049</v>
      </c>
      <c r="O2126" s="15" t="str">
        <f>IF(A2126="","",A2126)</f>
        <v>Uco</v>
      </c>
      <c r="P2126" s="37" t="str">
        <f>A2123</f>
        <v>Wed</v>
      </c>
      <c r="U2126" s="38"/>
    </row>
    <row r="2127" spans="1:21" ht="14.25" customHeight="1">
      <c r="A2127" s="335" t="s">
        <v>1298</v>
      </c>
      <c r="B2127" s="268"/>
      <c r="C2127" s="42"/>
      <c r="D2127" s="29" t="s">
        <v>3131</v>
      </c>
      <c r="E2127" s="39"/>
      <c r="F2127" s="39"/>
      <c r="G2127" s="36"/>
      <c r="H2127" s="36"/>
      <c r="I2127" s="36"/>
      <c r="J2127" s="36"/>
      <c r="K2127" s="412"/>
      <c r="L2127" s="2"/>
      <c r="M2127" s="1">
        <v>6</v>
      </c>
      <c r="N2127" s="15">
        <f>A2124</f>
        <v>45049</v>
      </c>
      <c r="O2127" s="15" t="str">
        <f>IF(A2126="","",A2126)</f>
        <v>Uco</v>
      </c>
      <c r="P2127" s="37" t="str">
        <f>A2123</f>
        <v>Wed</v>
      </c>
      <c r="U2127" s="38"/>
    </row>
    <row r="2128" spans="1:21" ht="14.25" customHeight="1">
      <c r="A2128" s="335" t="s">
        <v>998</v>
      </c>
      <c r="B2128" s="268"/>
      <c r="C2128" s="42"/>
      <c r="D2128" s="29"/>
      <c r="E2128" s="28"/>
      <c r="F2128" s="39"/>
      <c r="G2128" s="36"/>
      <c r="H2128" s="36"/>
      <c r="I2128" s="36"/>
      <c r="J2128" s="36"/>
      <c r="K2128" s="412"/>
      <c r="L2128" s="2"/>
      <c r="M2128" s="1">
        <v>7</v>
      </c>
      <c r="N2128" s="15">
        <f>A2124</f>
        <v>45049</v>
      </c>
      <c r="O2128" s="15" t="str">
        <f>IF(A2126="","",A2126)</f>
        <v>Uco</v>
      </c>
      <c r="P2128" s="37" t="str">
        <f>A2123</f>
        <v>Wed</v>
      </c>
      <c r="U2128" s="38"/>
    </row>
    <row r="2129" spans="1:21" ht="14.25" customHeight="1">
      <c r="A2129" s="335" t="s">
        <v>3146</v>
      </c>
      <c r="B2129" s="268"/>
      <c r="C2129" s="42"/>
      <c r="D2129" s="232"/>
      <c r="E2129" s="28"/>
      <c r="F2129" s="39"/>
      <c r="G2129" s="36"/>
      <c r="H2129" s="36"/>
      <c r="I2129" s="36"/>
      <c r="J2129" s="36"/>
      <c r="K2129" s="412"/>
      <c r="L2129" s="2"/>
      <c r="M2129" s="1">
        <v>8</v>
      </c>
      <c r="N2129" s="15">
        <f>A2124</f>
        <v>45049</v>
      </c>
      <c r="O2129" s="15" t="str">
        <f>IF(A2126="","",A2126)</f>
        <v>Uco</v>
      </c>
      <c r="P2129" s="37" t="str">
        <f>A2123</f>
        <v>Wed</v>
      </c>
      <c r="U2129" s="38"/>
    </row>
    <row r="2130" spans="1:21" ht="14.25" customHeight="1">
      <c r="A2130" s="337"/>
      <c r="B2130" s="268"/>
      <c r="C2130" s="42"/>
      <c r="D2130" s="29"/>
      <c r="E2130" s="28"/>
      <c r="F2130" s="39"/>
      <c r="G2130" s="36"/>
      <c r="H2130" s="36"/>
      <c r="I2130" s="36"/>
      <c r="J2130" s="36"/>
      <c r="K2130" s="412"/>
      <c r="L2130" s="2"/>
      <c r="M2130" s="1">
        <v>9</v>
      </c>
      <c r="N2130" s="15">
        <f>A2124</f>
        <v>45049</v>
      </c>
      <c r="O2130" s="15" t="str">
        <f>IF(A2126="","",A2126)</f>
        <v>Uco</v>
      </c>
      <c r="P2130" s="37" t="str">
        <f>A2123</f>
        <v>Wed</v>
      </c>
      <c r="U2130" s="38"/>
    </row>
    <row r="2131" spans="1:21" ht="14.25" customHeight="1" thickBot="1">
      <c r="A2131" s="336" t="s">
        <v>3140</v>
      </c>
      <c r="B2131" s="277"/>
      <c r="C2131" s="284" t="s">
        <v>3141</v>
      </c>
      <c r="D2131" s="259"/>
      <c r="E2131" s="260"/>
      <c r="F2131" s="46"/>
      <c r="G2131" s="261"/>
      <c r="H2131" s="261"/>
      <c r="I2131" s="261"/>
      <c r="J2131" s="261"/>
      <c r="K2131" s="413"/>
      <c r="L2131" s="3"/>
      <c r="M2131" s="1">
        <v>10</v>
      </c>
      <c r="N2131" s="15">
        <f>A2124</f>
        <v>45049</v>
      </c>
      <c r="O2131" s="15" t="str">
        <f>IF(A2126="","",A2126)</f>
        <v>Uco</v>
      </c>
      <c r="P2131" s="37" t="str">
        <f>A2123</f>
        <v>Wed</v>
      </c>
      <c r="U2131" s="38"/>
    </row>
    <row r="2132" spans="1:21" s="239" customFormat="1" ht="14.25" customHeight="1">
      <c r="A2132" s="330"/>
      <c r="B2132" s="234"/>
      <c r="C2132" s="262"/>
      <c r="D2132" s="520"/>
      <c r="E2132" s="41"/>
      <c r="F2132" s="41"/>
      <c r="G2132" s="263"/>
      <c r="H2132" s="263"/>
      <c r="I2132" s="263"/>
      <c r="J2132" s="263"/>
      <c r="K2132" s="411"/>
      <c r="L2132" s="235"/>
      <c r="M2132" s="236"/>
      <c r="N2132" s="237"/>
      <c r="O2132" s="237"/>
      <c r="P2132" s="238"/>
      <c r="U2132" s="240"/>
    </row>
    <row r="2133" spans="1:21" ht="14.25" customHeight="1">
      <c r="A2133" s="331" t="s">
        <v>943</v>
      </c>
      <c r="B2133" s="268">
        <v>4</v>
      </c>
      <c r="C2133" s="42">
        <v>0.375</v>
      </c>
      <c r="D2133" s="12" t="s">
        <v>2937</v>
      </c>
      <c r="E2133" s="28" t="s">
        <v>873</v>
      </c>
      <c r="F2133" s="519" t="s">
        <v>2947</v>
      </c>
      <c r="G2133" s="36">
        <v>740</v>
      </c>
      <c r="H2133" s="36"/>
      <c r="I2133" s="36" t="s">
        <v>3127</v>
      </c>
      <c r="J2133" s="36"/>
      <c r="K2133" s="412">
        <v>0</v>
      </c>
      <c r="L2133" s="2"/>
      <c r="M2133" s="1">
        <v>2</v>
      </c>
      <c r="N2133" s="15">
        <f>A2134</f>
        <v>45049</v>
      </c>
      <c r="O2133" s="15" t="str">
        <f>IF(A2136="","",A2136)</f>
        <v>Luján</v>
      </c>
      <c r="P2133" s="37" t="str">
        <f>A2133</f>
        <v>Wed</v>
      </c>
      <c r="U2133" s="38"/>
    </row>
    <row r="2134" spans="1:21" ht="14.25" customHeight="1">
      <c r="A2134" s="332">
        <v>45049</v>
      </c>
      <c r="B2134" s="268"/>
      <c r="C2134" s="42"/>
      <c r="D2134" s="29" t="s">
        <v>3046</v>
      </c>
      <c r="E2134" s="28"/>
      <c r="F2134" s="329" t="s">
        <v>3031</v>
      </c>
      <c r="G2134" s="342"/>
      <c r="H2134" s="342"/>
      <c r="I2134" s="342"/>
      <c r="J2134" s="36"/>
      <c r="K2134" s="412"/>
      <c r="L2134" s="2"/>
      <c r="M2134" s="1">
        <v>3</v>
      </c>
      <c r="N2134" s="15">
        <f>A2134</f>
        <v>45049</v>
      </c>
      <c r="O2134" s="15" t="str">
        <f>IF(A2136="","",A2136)</f>
        <v>Luján</v>
      </c>
      <c r="P2134" s="37" t="str">
        <f>A2133</f>
        <v>Wed</v>
      </c>
      <c r="U2134" s="38"/>
    </row>
    <row r="2135" spans="1:21" ht="14.25" customHeight="1">
      <c r="A2135" s="333">
        <v>293</v>
      </c>
      <c r="B2135" s="268"/>
      <c r="C2135" s="42"/>
      <c r="D2135" s="29" t="s">
        <v>3047</v>
      </c>
      <c r="E2135" s="28"/>
      <c r="F2135" s="41"/>
      <c r="G2135" s="342"/>
      <c r="H2135" s="342"/>
      <c r="I2135" s="342"/>
      <c r="J2135" s="36"/>
      <c r="K2135" s="412"/>
      <c r="L2135" s="2"/>
      <c r="M2135" s="1">
        <v>4</v>
      </c>
      <c r="N2135" s="15">
        <f>A2134</f>
        <v>45049</v>
      </c>
      <c r="O2135" s="15" t="str">
        <f>IF(A2136="","",A2136)</f>
        <v>Luján</v>
      </c>
      <c r="P2135" s="37" t="str">
        <f>A2133</f>
        <v>Wed</v>
      </c>
      <c r="U2135" s="38"/>
    </row>
    <row r="2136" spans="1:21" ht="14.25" customHeight="1">
      <c r="A2136" s="334" t="s">
        <v>64</v>
      </c>
      <c r="B2136" s="268"/>
      <c r="C2136" s="43"/>
      <c r="D2136" s="29" t="s">
        <v>3048</v>
      </c>
      <c r="E2136" s="28"/>
      <c r="F2136" s="370" t="s">
        <v>1359</v>
      </c>
      <c r="G2136" s="342"/>
      <c r="H2136" s="342"/>
      <c r="I2136" s="342"/>
      <c r="J2136" s="36"/>
      <c r="K2136" s="412"/>
      <c r="L2136" s="2"/>
      <c r="M2136" s="1">
        <v>5</v>
      </c>
      <c r="N2136" s="15">
        <f>A2134</f>
        <v>45049</v>
      </c>
      <c r="O2136" s="15" t="str">
        <f>IF(A2136="","",A2136)</f>
        <v>Luján</v>
      </c>
      <c r="P2136" s="37" t="str">
        <f>A2133</f>
        <v>Wed</v>
      </c>
      <c r="U2136" s="38"/>
    </row>
    <row r="2137" spans="1:21" ht="14.25" customHeight="1">
      <c r="A2137" s="335" t="s">
        <v>1302</v>
      </c>
      <c r="B2137" s="268"/>
      <c r="C2137" s="42"/>
      <c r="D2137" s="29"/>
      <c r="E2137" s="39"/>
      <c r="F2137" s="39"/>
      <c r="G2137" s="36"/>
      <c r="H2137" s="36"/>
      <c r="I2137" s="36"/>
      <c r="J2137" s="36"/>
      <c r="K2137" s="412"/>
      <c r="L2137" s="2"/>
      <c r="M2137" s="1">
        <v>6</v>
      </c>
      <c r="N2137" s="15">
        <f>A2134</f>
        <v>45049</v>
      </c>
      <c r="O2137" s="15" t="str">
        <f>IF(A2136="","",A2136)</f>
        <v>Luján</v>
      </c>
      <c r="P2137" s="37" t="str">
        <f>A2133</f>
        <v>Wed</v>
      </c>
      <c r="U2137" s="38"/>
    </row>
    <row r="2138" spans="1:21" ht="14.25" customHeight="1">
      <c r="A2138" s="340" t="s">
        <v>3147</v>
      </c>
      <c r="B2138" s="268"/>
      <c r="C2138" s="42"/>
      <c r="D2138" s="29"/>
      <c r="E2138" s="28"/>
      <c r="F2138" s="39"/>
      <c r="G2138" s="36"/>
      <c r="H2138" s="36"/>
      <c r="I2138" s="36"/>
      <c r="J2138" s="36"/>
      <c r="K2138" s="412"/>
      <c r="L2138" s="2"/>
      <c r="M2138" s="1">
        <v>7</v>
      </c>
      <c r="N2138" s="15">
        <f>A2134</f>
        <v>45049</v>
      </c>
      <c r="O2138" s="15" t="str">
        <f>IF(A2136="","",A2136)</f>
        <v>Luján</v>
      </c>
      <c r="P2138" s="37" t="str">
        <f>A2133</f>
        <v>Wed</v>
      </c>
      <c r="U2138" s="38"/>
    </row>
    <row r="2139" spans="1:21" ht="14.25" customHeight="1">
      <c r="A2139" s="335" t="s">
        <v>3151</v>
      </c>
      <c r="B2139" s="268"/>
      <c r="C2139" s="42"/>
      <c r="D2139" s="232"/>
      <c r="E2139" s="28"/>
      <c r="F2139" s="39"/>
      <c r="G2139" s="36"/>
      <c r="H2139" s="36"/>
      <c r="I2139" s="36"/>
      <c r="J2139" s="36"/>
      <c r="K2139" s="412"/>
      <c r="L2139" s="2"/>
      <c r="M2139" s="1">
        <v>8</v>
      </c>
      <c r="N2139" s="15">
        <f>A2134</f>
        <v>45049</v>
      </c>
      <c r="O2139" s="15" t="str">
        <f>IF(A2136="","",A2136)</f>
        <v>Luján</v>
      </c>
      <c r="P2139" s="37" t="str">
        <f>A2133</f>
        <v>Wed</v>
      </c>
      <c r="U2139" s="38"/>
    </row>
    <row r="2140" spans="1:21" ht="14.25" customHeight="1">
      <c r="A2140" s="335" t="s">
        <v>1029</v>
      </c>
      <c r="B2140" s="268"/>
      <c r="C2140" s="42"/>
      <c r="D2140" s="29"/>
      <c r="E2140" s="28"/>
      <c r="F2140" s="39"/>
      <c r="G2140" s="36"/>
      <c r="H2140" s="36"/>
      <c r="I2140" s="36"/>
      <c r="J2140" s="36"/>
      <c r="K2140" s="412"/>
      <c r="L2140" s="2"/>
      <c r="M2140" s="1">
        <v>9</v>
      </c>
      <c r="N2140" s="15">
        <f>A2134</f>
        <v>45049</v>
      </c>
      <c r="O2140" s="15" t="str">
        <f>IF(A2136="","",A2136)</f>
        <v>Luján</v>
      </c>
      <c r="P2140" s="37" t="str">
        <f>A2133</f>
        <v>Wed</v>
      </c>
      <c r="U2140" s="38"/>
    </row>
    <row r="2141" spans="1:21" ht="14.25" customHeight="1" thickBot="1">
      <c r="A2141" s="336" t="s">
        <v>1135</v>
      </c>
      <c r="B2141" s="277"/>
      <c r="C2141" s="284" t="s">
        <v>3141</v>
      </c>
      <c r="D2141" s="259"/>
      <c r="E2141" s="260"/>
      <c r="F2141" s="46"/>
      <c r="G2141" s="261"/>
      <c r="H2141" s="261"/>
      <c r="I2141" s="261"/>
      <c r="J2141" s="261"/>
      <c r="K2141" s="413"/>
      <c r="L2141" s="3"/>
      <c r="M2141" s="1">
        <v>10</v>
      </c>
      <c r="N2141" s="15">
        <f>A2134</f>
        <v>45049</v>
      </c>
      <c r="O2141" s="15" t="str">
        <f>IF(A2136="","",A2136)</f>
        <v>Luján</v>
      </c>
      <c r="P2141" s="37" t="str">
        <f>A2133</f>
        <v>Wed</v>
      </c>
      <c r="U2141" s="38"/>
    </row>
    <row r="2142" spans="1:21" s="239" customFormat="1" ht="14.25" customHeight="1">
      <c r="A2142" s="330" t="s">
        <v>40</v>
      </c>
      <c r="B2142" s="234"/>
      <c r="C2142" s="262"/>
      <c r="D2142" s="470"/>
      <c r="E2142" s="41"/>
      <c r="F2142" s="41"/>
      <c r="G2142" s="344"/>
      <c r="H2142" s="344"/>
      <c r="I2142" s="344"/>
      <c r="J2142" s="263"/>
      <c r="K2142" s="411"/>
      <c r="L2142" s="235"/>
      <c r="M2142" s="236"/>
      <c r="N2142" s="237"/>
      <c r="O2142" s="237"/>
      <c r="P2142" s="238"/>
      <c r="U2142" s="240"/>
    </row>
    <row r="2143" spans="1:21" ht="14.25" customHeight="1">
      <c r="A2143" s="331" t="s">
        <v>944</v>
      </c>
      <c r="B2143" s="268">
        <v>6</v>
      </c>
      <c r="C2143" s="42">
        <v>0.35416666666666669</v>
      </c>
      <c r="D2143" s="12" t="s">
        <v>1588</v>
      </c>
      <c r="E2143" s="28" t="s">
        <v>873</v>
      </c>
      <c r="F2143" s="329" t="s">
        <v>1601</v>
      </c>
      <c r="G2143" s="36">
        <v>1700</v>
      </c>
      <c r="H2143" s="36"/>
      <c r="I2143" s="36" t="s">
        <v>1888</v>
      </c>
      <c r="J2143" s="36"/>
      <c r="K2143" s="412">
        <v>0</v>
      </c>
      <c r="L2143" s="2"/>
      <c r="M2143" s="1">
        <v>2</v>
      </c>
      <c r="N2143" s="15">
        <f>A2144</f>
        <v>45050</v>
      </c>
      <c r="O2143" s="15" t="str">
        <f>IF(A2146="","",A2146)</f>
        <v>Luján</v>
      </c>
      <c r="P2143" s="37" t="str">
        <f>A2143</f>
        <v>Thu</v>
      </c>
      <c r="U2143" s="38"/>
    </row>
    <row r="2144" spans="1:21" ht="14.25" customHeight="1">
      <c r="A2144" s="332">
        <v>45050</v>
      </c>
      <c r="B2144" s="268"/>
      <c r="C2144" s="42"/>
      <c r="D2144" s="29" t="s">
        <v>3128</v>
      </c>
      <c r="E2144" s="39"/>
      <c r="F2144" s="329" t="s">
        <v>1602</v>
      </c>
      <c r="G2144" s="342"/>
      <c r="H2144" s="342"/>
      <c r="I2144" s="342"/>
      <c r="J2144" s="36"/>
      <c r="K2144" s="412"/>
      <c r="L2144" s="2"/>
      <c r="M2144" s="1">
        <v>3</v>
      </c>
      <c r="N2144" s="15">
        <f>A2144</f>
        <v>45050</v>
      </c>
      <c r="O2144" s="15" t="str">
        <f>IF(A2146="","",A2146)</f>
        <v>Luján</v>
      </c>
      <c r="P2144" s="37" t="str">
        <f>A2143</f>
        <v>Thu</v>
      </c>
      <c r="U2144" s="38"/>
    </row>
    <row r="2145" spans="1:21" ht="14.25" customHeight="1">
      <c r="A2145" s="333">
        <v>294</v>
      </c>
      <c r="B2145" s="268"/>
      <c r="C2145" s="42"/>
      <c r="D2145" s="29" t="s">
        <v>3129</v>
      </c>
      <c r="E2145" s="39"/>
      <c r="F2145" s="370" t="s">
        <v>2823</v>
      </c>
      <c r="G2145" s="342"/>
      <c r="H2145" s="342"/>
      <c r="I2145" s="342"/>
      <c r="J2145" s="36"/>
      <c r="K2145" s="412"/>
      <c r="L2145" s="2"/>
      <c r="M2145" s="1">
        <v>4</v>
      </c>
      <c r="N2145" s="15">
        <f>A2144</f>
        <v>45050</v>
      </c>
      <c r="O2145" s="15" t="str">
        <f>IF(A2146="","",A2146)</f>
        <v>Luján</v>
      </c>
      <c r="P2145" s="37" t="str">
        <f>A2143</f>
        <v>Thu</v>
      </c>
      <c r="U2145" s="38"/>
    </row>
    <row r="2146" spans="1:21" ht="14.25" customHeight="1">
      <c r="A2146" s="334" t="s">
        <v>64</v>
      </c>
      <c r="B2146" s="268"/>
      <c r="C2146" s="43"/>
      <c r="D2146" s="29" t="s">
        <v>3130</v>
      </c>
      <c r="E2146" s="39"/>
      <c r="F2146" s="329" t="s">
        <v>3145</v>
      </c>
      <c r="G2146" s="342"/>
      <c r="H2146" s="342"/>
      <c r="I2146" s="342"/>
      <c r="J2146" s="36"/>
      <c r="K2146" s="412"/>
      <c r="L2146" s="2"/>
      <c r="M2146" s="1">
        <v>5</v>
      </c>
      <c r="N2146" s="15">
        <f>A2144</f>
        <v>45050</v>
      </c>
      <c r="O2146" s="15" t="str">
        <f>IF(A2146="","",A2146)</f>
        <v>Luján</v>
      </c>
      <c r="P2146" s="37" t="str">
        <f>A2143</f>
        <v>Thu</v>
      </c>
      <c r="U2146" s="38"/>
    </row>
    <row r="2147" spans="1:21" ht="14.25" customHeight="1">
      <c r="A2147" s="335" t="s">
        <v>1068</v>
      </c>
      <c r="B2147" s="268"/>
      <c r="C2147" s="42"/>
      <c r="D2147" s="29" t="s">
        <v>3131</v>
      </c>
      <c r="E2147" s="39"/>
      <c r="F2147" s="39"/>
      <c r="G2147" s="342"/>
      <c r="H2147" s="342"/>
      <c r="I2147" s="342"/>
      <c r="J2147" s="36"/>
      <c r="K2147" s="412"/>
      <c r="L2147" s="2"/>
      <c r="M2147" s="1">
        <v>6</v>
      </c>
      <c r="N2147" s="15">
        <f>A2144</f>
        <v>45050</v>
      </c>
      <c r="O2147" s="15" t="str">
        <f>IF(A2146="","",A2146)</f>
        <v>Luján</v>
      </c>
      <c r="P2147" s="37" t="str">
        <f>A2143</f>
        <v>Thu</v>
      </c>
      <c r="U2147" s="38"/>
    </row>
    <row r="2148" spans="1:21" ht="14.25" customHeight="1">
      <c r="A2148" s="335" t="s">
        <v>1172</v>
      </c>
      <c r="B2148" s="268"/>
      <c r="C2148" s="42">
        <v>0.3611111111111111</v>
      </c>
      <c r="D2148" s="29" t="s">
        <v>3144</v>
      </c>
      <c r="E2148" s="28" t="s">
        <v>62</v>
      </c>
      <c r="F2148" s="519"/>
      <c r="G2148" s="36">
        <v>185</v>
      </c>
      <c r="H2148" s="36"/>
      <c r="I2148" s="36" t="s">
        <v>3124</v>
      </c>
      <c r="J2148" s="36"/>
      <c r="K2148" s="412">
        <v>0</v>
      </c>
      <c r="L2148" s="2"/>
      <c r="M2148" s="1">
        <v>7</v>
      </c>
      <c r="N2148" s="15">
        <f>A2144</f>
        <v>45050</v>
      </c>
      <c r="O2148" s="15" t="str">
        <f>IF(A2146="","",A2146)</f>
        <v>Luján</v>
      </c>
      <c r="P2148" s="37" t="str">
        <f>A2143</f>
        <v>Thu</v>
      </c>
      <c r="U2148" s="38"/>
    </row>
    <row r="2149" spans="1:21" ht="14.25" customHeight="1">
      <c r="A2149" s="335" t="s">
        <v>1028</v>
      </c>
      <c r="B2149" s="268"/>
      <c r="C2149" s="42"/>
      <c r="D2149" s="29"/>
      <c r="E2149" s="39"/>
      <c r="F2149" s="41"/>
      <c r="G2149" s="36"/>
      <c r="H2149" s="36"/>
      <c r="I2149" s="36"/>
      <c r="J2149" s="36"/>
      <c r="K2149" s="412"/>
      <c r="L2149" s="2"/>
      <c r="M2149" s="1">
        <v>8</v>
      </c>
      <c r="N2149" s="15">
        <f>A2144</f>
        <v>45050</v>
      </c>
      <c r="O2149" s="15" t="str">
        <f>IF(A2146="","",A2146)</f>
        <v>Luján</v>
      </c>
      <c r="P2149" s="37" t="str">
        <f>A2143</f>
        <v>Thu</v>
      </c>
      <c r="U2149" s="38"/>
    </row>
    <row r="2150" spans="1:21" ht="14.25" customHeight="1">
      <c r="A2150" s="335" t="s">
        <v>3157</v>
      </c>
      <c r="B2150" s="268"/>
      <c r="C2150" s="42"/>
      <c r="D2150" s="29"/>
      <c r="E2150" s="28"/>
      <c r="F2150" s="39"/>
      <c r="G2150" s="36"/>
      <c r="H2150" s="36"/>
      <c r="I2150" s="36"/>
      <c r="J2150" s="36"/>
      <c r="K2150" s="412"/>
      <c r="L2150" s="2"/>
      <c r="M2150" s="1">
        <v>9</v>
      </c>
      <c r="N2150" s="15">
        <f>A2144</f>
        <v>45050</v>
      </c>
      <c r="O2150" s="15" t="str">
        <f>IF(A2146="","",A2146)</f>
        <v>Luján</v>
      </c>
      <c r="P2150" s="37" t="str">
        <f>A2143</f>
        <v>Thu</v>
      </c>
      <c r="U2150" s="38"/>
    </row>
    <row r="2151" spans="1:21" ht="14.25" customHeight="1" thickBot="1">
      <c r="A2151" s="336" t="s">
        <v>1824</v>
      </c>
      <c r="B2151" s="277"/>
      <c r="C2151" s="284"/>
      <c r="D2151" s="259"/>
      <c r="E2151" s="260"/>
      <c r="F2151" s="46"/>
      <c r="G2151" s="261"/>
      <c r="H2151" s="261"/>
      <c r="I2151" s="261"/>
      <c r="J2151" s="261"/>
      <c r="K2151" s="413"/>
      <c r="L2151" s="3"/>
      <c r="M2151" s="1">
        <v>10</v>
      </c>
      <c r="N2151" s="15">
        <f>A2144</f>
        <v>45050</v>
      </c>
      <c r="O2151" s="15" t="str">
        <f>IF(A2146="","",A2146)</f>
        <v>Luján</v>
      </c>
      <c r="P2151" s="37" t="str">
        <f>A2143</f>
        <v>Thu</v>
      </c>
      <c r="U2151" s="38"/>
    </row>
    <row r="2152" spans="1:21" s="239" customFormat="1" ht="14.25" customHeight="1">
      <c r="A2152" s="330"/>
      <c r="B2152" s="234"/>
      <c r="C2152" s="262"/>
      <c r="D2152" s="328"/>
      <c r="E2152" s="41"/>
      <c r="F2152" s="41"/>
      <c r="G2152" s="263"/>
      <c r="H2152" s="263"/>
      <c r="I2152" s="263"/>
      <c r="J2152" s="263"/>
      <c r="K2152" s="411"/>
      <c r="L2152" s="235"/>
      <c r="M2152" s="236"/>
      <c r="N2152" s="237"/>
      <c r="O2152" s="237"/>
      <c r="P2152" s="238"/>
      <c r="U2152" s="240"/>
    </row>
    <row r="2153" spans="1:21" ht="14.25" customHeight="1">
      <c r="A2153" s="331" t="s">
        <v>941</v>
      </c>
      <c r="B2153" s="268">
        <v>2</v>
      </c>
      <c r="C2153" s="42">
        <v>0.37847222222222227</v>
      </c>
      <c r="D2153" s="12" t="s">
        <v>2876</v>
      </c>
      <c r="E2153" s="28" t="s">
        <v>2877</v>
      </c>
      <c r="F2153" s="28" t="s">
        <v>1113</v>
      </c>
      <c r="G2153" s="36">
        <v>370</v>
      </c>
      <c r="H2153" s="36"/>
      <c r="I2153" s="36">
        <v>111</v>
      </c>
      <c r="J2153" s="36">
        <v>239</v>
      </c>
      <c r="K2153" s="412">
        <v>0</v>
      </c>
      <c r="L2153" s="2"/>
      <c r="M2153" s="1">
        <v>2</v>
      </c>
      <c r="N2153" s="15">
        <f>A2154</f>
        <v>45054</v>
      </c>
      <c r="O2153" s="15" t="str">
        <f>IF(A2156="","",A2156)</f>
        <v>Luján</v>
      </c>
      <c r="P2153" s="37" t="str">
        <f>A2153</f>
        <v>Mon</v>
      </c>
      <c r="U2153" s="38"/>
    </row>
    <row r="2154" spans="1:21" ht="14.25" customHeight="1">
      <c r="A2154" s="332">
        <v>45054</v>
      </c>
      <c r="B2154" s="268"/>
      <c r="C2154" s="42"/>
      <c r="D2154" s="29" t="s">
        <v>3166</v>
      </c>
      <c r="E2154" s="39"/>
      <c r="F2154" s="41"/>
      <c r="G2154" s="342"/>
      <c r="H2154" s="342"/>
      <c r="I2154" s="342"/>
      <c r="J2154" s="36"/>
      <c r="K2154" s="412"/>
      <c r="L2154" s="2"/>
      <c r="M2154" s="1">
        <v>3</v>
      </c>
      <c r="N2154" s="15">
        <f>A2154</f>
        <v>45054</v>
      </c>
      <c r="O2154" s="15" t="str">
        <f>IF(A2156="","",A2156)</f>
        <v>Luján</v>
      </c>
      <c r="P2154" s="37" t="str">
        <f>A2153</f>
        <v>Mon</v>
      </c>
      <c r="U2154" s="38"/>
    </row>
    <row r="2155" spans="1:21" ht="14.25" customHeight="1">
      <c r="A2155" s="333">
        <v>295</v>
      </c>
      <c r="B2155" s="268"/>
      <c r="C2155" s="42"/>
      <c r="D2155" s="29"/>
      <c r="E2155" s="28"/>
      <c r="F2155" s="28"/>
      <c r="G2155" s="36"/>
      <c r="H2155" s="342"/>
      <c r="I2155" s="36"/>
      <c r="J2155" s="36"/>
      <c r="K2155" s="412"/>
      <c r="L2155" s="2"/>
      <c r="M2155" s="1">
        <v>4</v>
      </c>
      <c r="N2155" s="15">
        <f>A2154</f>
        <v>45054</v>
      </c>
      <c r="O2155" s="15" t="str">
        <f>IF(A2156="","",A2156)</f>
        <v>Luján</v>
      </c>
      <c r="P2155" s="37" t="str">
        <f>A2153</f>
        <v>Mon</v>
      </c>
      <c r="U2155" s="38"/>
    </row>
    <row r="2156" spans="1:21" ht="14.25" customHeight="1">
      <c r="A2156" s="334" t="s">
        <v>64</v>
      </c>
      <c r="B2156" s="268"/>
      <c r="C2156" s="43"/>
      <c r="D2156" s="40"/>
      <c r="E2156" s="39"/>
      <c r="F2156" s="39"/>
      <c r="G2156" s="342"/>
      <c r="H2156" s="342"/>
      <c r="I2156" s="36"/>
      <c r="J2156" s="36"/>
      <c r="K2156" s="412"/>
      <c r="L2156" s="2"/>
      <c r="M2156" s="1">
        <v>5</v>
      </c>
      <c r="N2156" s="15">
        <f>A2154</f>
        <v>45054</v>
      </c>
      <c r="O2156" s="15" t="str">
        <f>IF(A2156="","",A2156)</f>
        <v>Luján</v>
      </c>
      <c r="P2156" s="37" t="str">
        <f>A2153</f>
        <v>Mon</v>
      </c>
      <c r="U2156" s="38"/>
    </row>
    <row r="2157" spans="1:21" ht="14.25" customHeight="1">
      <c r="A2157" s="335" t="s">
        <v>1302</v>
      </c>
      <c r="B2157" s="268"/>
      <c r="C2157" s="42"/>
      <c r="D2157" s="29"/>
      <c r="E2157" s="28"/>
      <c r="F2157" s="39"/>
      <c r="G2157" s="36"/>
      <c r="H2157" s="36"/>
      <c r="I2157" s="36"/>
      <c r="J2157" s="36"/>
      <c r="K2157" s="412"/>
      <c r="L2157" s="2"/>
      <c r="M2157" s="1">
        <v>6</v>
      </c>
      <c r="N2157" s="15">
        <f>A2154</f>
        <v>45054</v>
      </c>
      <c r="O2157" s="15" t="str">
        <f>IF(A2156="","",A2156)</f>
        <v>Luján</v>
      </c>
      <c r="P2157" s="37" t="str">
        <f>A2153</f>
        <v>Mon</v>
      </c>
      <c r="U2157" s="38"/>
    </row>
    <row r="2158" spans="1:21" ht="14.25" customHeight="1">
      <c r="A2158" s="340" t="s">
        <v>3167</v>
      </c>
      <c r="B2158" s="268"/>
      <c r="C2158" s="42"/>
      <c r="D2158" s="29"/>
      <c r="E2158" s="28"/>
      <c r="F2158" s="39"/>
      <c r="G2158" s="36"/>
      <c r="H2158" s="36"/>
      <c r="I2158" s="36"/>
      <c r="J2158" s="36"/>
      <c r="K2158" s="412"/>
      <c r="L2158" s="2"/>
      <c r="M2158" s="1">
        <v>7</v>
      </c>
      <c r="N2158" s="15">
        <f>A2154</f>
        <v>45054</v>
      </c>
      <c r="O2158" s="15" t="str">
        <f>IF(A2156="","",A2156)</f>
        <v>Luján</v>
      </c>
      <c r="P2158" s="37" t="str">
        <f>A2153</f>
        <v>Mon</v>
      </c>
      <c r="U2158" s="38"/>
    </row>
    <row r="2159" spans="1:21" ht="14.25" customHeight="1">
      <c r="A2159" s="340" t="s">
        <v>1028</v>
      </c>
      <c r="B2159" s="268"/>
      <c r="C2159" s="42"/>
      <c r="D2159" s="29"/>
      <c r="E2159" s="28"/>
      <c r="F2159" s="39"/>
      <c r="G2159" s="36"/>
      <c r="H2159" s="36"/>
      <c r="I2159" s="36"/>
      <c r="J2159" s="36"/>
      <c r="K2159" s="412"/>
      <c r="L2159" s="2"/>
      <c r="M2159" s="1">
        <v>8</v>
      </c>
      <c r="N2159" s="15">
        <f>A2154</f>
        <v>45054</v>
      </c>
      <c r="O2159" s="15" t="str">
        <f>IF(A2156="","",A2156)</f>
        <v>Luján</v>
      </c>
      <c r="P2159" s="37" t="str">
        <f>A2153</f>
        <v>Mon</v>
      </c>
      <c r="U2159" s="38"/>
    </row>
    <row r="2160" spans="1:21" ht="14.25" customHeight="1">
      <c r="A2160" s="335" t="s">
        <v>2563</v>
      </c>
      <c r="B2160" s="268"/>
      <c r="C2160" s="42"/>
      <c r="D2160" s="29"/>
      <c r="E2160" s="28"/>
      <c r="F2160" s="39"/>
      <c r="G2160" s="36"/>
      <c r="H2160" s="36"/>
      <c r="I2160" s="36"/>
      <c r="J2160" s="36"/>
      <c r="K2160" s="412"/>
      <c r="L2160" s="2"/>
      <c r="M2160" s="1">
        <v>9</v>
      </c>
      <c r="N2160" s="15">
        <f>A2154</f>
        <v>45054</v>
      </c>
      <c r="O2160" s="15" t="str">
        <f>IF(A2156="","",A2156)</f>
        <v>Luján</v>
      </c>
      <c r="P2160" s="37" t="str">
        <f>A2153</f>
        <v>Mon</v>
      </c>
      <c r="U2160" s="38"/>
    </row>
    <row r="2161" spans="1:21" ht="14.25" customHeight="1" thickBot="1">
      <c r="A2161" s="336" t="s">
        <v>3169</v>
      </c>
      <c r="B2161" s="277"/>
      <c r="C2161" s="284" t="s">
        <v>2944</v>
      </c>
      <c r="D2161" s="259"/>
      <c r="E2161" s="260"/>
      <c r="F2161" s="46"/>
      <c r="G2161" s="261"/>
      <c r="H2161" s="261"/>
      <c r="I2161" s="261"/>
      <c r="J2161" s="261"/>
      <c r="K2161" s="413"/>
      <c r="L2161" s="3"/>
      <c r="M2161" s="1">
        <v>10</v>
      </c>
      <c r="N2161" s="15">
        <f>A2154</f>
        <v>45054</v>
      </c>
      <c r="O2161" s="15" t="str">
        <f>IF(A2156="","",A2156)</f>
        <v>Luján</v>
      </c>
      <c r="P2161" s="37" t="str">
        <f>A2153</f>
        <v>Mon</v>
      </c>
      <c r="U2161" s="38"/>
    </row>
    <row r="2162" spans="1:21" s="239" customFormat="1" ht="14.25" customHeight="1">
      <c r="A2162" s="330"/>
      <c r="B2162" s="234"/>
      <c r="C2162" s="262"/>
      <c r="D2162" s="232"/>
      <c r="E2162" s="41"/>
      <c r="F2162" s="41"/>
      <c r="G2162" s="263"/>
      <c r="H2162" s="263"/>
      <c r="I2162" s="263"/>
      <c r="J2162" s="263"/>
      <c r="K2162" s="411"/>
      <c r="L2162" s="235"/>
      <c r="M2162" s="236"/>
      <c r="N2162" s="237"/>
      <c r="O2162" s="237"/>
      <c r="P2162" s="238"/>
      <c r="U2162" s="240"/>
    </row>
    <row r="2163" spans="1:21" ht="14.25" customHeight="1">
      <c r="A2163" s="331" t="s">
        <v>941</v>
      </c>
      <c r="B2163" s="268">
        <v>2</v>
      </c>
      <c r="C2163" s="42">
        <v>0.35069444444444442</v>
      </c>
      <c r="D2163" s="12" t="s">
        <v>3159</v>
      </c>
      <c r="E2163" s="28" t="s">
        <v>873</v>
      </c>
      <c r="F2163" s="329" t="s">
        <v>1030</v>
      </c>
      <c r="G2163" s="36">
        <v>1240</v>
      </c>
      <c r="H2163" s="36"/>
      <c r="I2163" s="36">
        <v>1240</v>
      </c>
      <c r="J2163" s="36"/>
      <c r="K2163" s="412">
        <v>0</v>
      </c>
      <c r="L2163" s="2"/>
      <c r="M2163" s="1">
        <v>2</v>
      </c>
      <c r="N2163" s="15">
        <f>A2164</f>
        <v>45054</v>
      </c>
      <c r="O2163" s="15" t="str">
        <f>IF(A2166="","",A2166)</f>
        <v>Deluxe Uco</v>
      </c>
      <c r="P2163" s="37" t="str">
        <f>A2163</f>
        <v>Mon</v>
      </c>
      <c r="U2163" s="38"/>
    </row>
    <row r="2164" spans="1:21" ht="14.25" customHeight="1">
      <c r="A2164" s="332">
        <v>45054</v>
      </c>
      <c r="B2164" s="268"/>
      <c r="C2164" s="42"/>
      <c r="D2164" s="29" t="s">
        <v>3162</v>
      </c>
      <c r="E2164" s="28"/>
      <c r="F2164" s="329"/>
      <c r="G2164" s="36"/>
      <c r="H2164" s="36"/>
      <c r="I2164" s="36"/>
      <c r="J2164" s="36"/>
      <c r="K2164" s="412"/>
      <c r="L2164" s="2"/>
      <c r="M2164" s="1">
        <v>3</v>
      </c>
      <c r="N2164" s="15">
        <f>A2164</f>
        <v>45054</v>
      </c>
      <c r="O2164" s="15" t="str">
        <f>IF(A2166="","",A2166)</f>
        <v>Deluxe Uco</v>
      </c>
      <c r="P2164" s="37" t="str">
        <f>A2163</f>
        <v>Mon</v>
      </c>
      <c r="U2164" s="38"/>
    </row>
    <row r="2165" spans="1:21" ht="14.25" customHeight="1">
      <c r="A2165" s="333">
        <v>296</v>
      </c>
      <c r="B2165" s="268"/>
      <c r="C2165" s="42"/>
      <c r="D2165" s="29"/>
      <c r="E2165" s="28"/>
      <c r="F2165" s="370" t="s">
        <v>1340</v>
      </c>
      <c r="G2165" s="36"/>
      <c r="H2165" s="36"/>
      <c r="I2165" s="36"/>
      <c r="J2165" s="36"/>
      <c r="K2165" s="412"/>
      <c r="L2165" s="2"/>
      <c r="M2165" s="1">
        <v>4</v>
      </c>
      <c r="N2165" s="15">
        <f>A2164</f>
        <v>45054</v>
      </c>
      <c r="O2165" s="15" t="str">
        <f>IF(A2166="","",A2166)</f>
        <v>Deluxe Uco</v>
      </c>
      <c r="P2165" s="37" t="str">
        <f>A2163</f>
        <v>Mon</v>
      </c>
      <c r="U2165" s="38"/>
    </row>
    <row r="2166" spans="1:21" ht="14.25" customHeight="1">
      <c r="A2166" s="334" t="s">
        <v>2492</v>
      </c>
      <c r="B2166" s="268"/>
      <c r="C2166" s="43"/>
      <c r="D2166" s="40"/>
      <c r="E2166" s="39"/>
      <c r="F2166" s="39"/>
      <c r="G2166" s="342"/>
      <c r="H2166" s="342"/>
      <c r="I2166" s="36"/>
      <c r="J2166" s="36"/>
      <c r="K2166" s="412"/>
      <c r="L2166" s="2"/>
      <c r="M2166" s="1">
        <v>5</v>
      </c>
      <c r="N2166" s="15">
        <f>A2164</f>
        <v>45054</v>
      </c>
      <c r="O2166" s="15" t="str">
        <f>IF(A2166="","",A2166)</f>
        <v>Deluxe Uco</v>
      </c>
      <c r="P2166" s="37" t="str">
        <f>A2163</f>
        <v>Mon</v>
      </c>
      <c r="U2166" s="38"/>
    </row>
    <row r="2167" spans="1:21" ht="14.25" customHeight="1">
      <c r="A2167" s="335" t="s">
        <v>3164</v>
      </c>
      <c r="B2167" s="268"/>
      <c r="C2167" s="42"/>
      <c r="D2167" s="29"/>
      <c r="E2167" s="28"/>
      <c r="F2167" s="39"/>
      <c r="G2167" s="36"/>
      <c r="H2167" s="36"/>
      <c r="I2167" s="36"/>
      <c r="J2167" s="36"/>
      <c r="K2167" s="412"/>
      <c r="L2167" s="2"/>
      <c r="M2167" s="1">
        <v>6</v>
      </c>
      <c r="N2167" s="15">
        <f>A2164</f>
        <v>45054</v>
      </c>
      <c r="O2167" s="15" t="str">
        <f>IF(A2166="","",A2166)</f>
        <v>Deluxe Uco</v>
      </c>
      <c r="P2167" s="37" t="str">
        <f>A2163</f>
        <v>Mon</v>
      </c>
      <c r="U2167" s="38"/>
    </row>
    <row r="2168" spans="1:21" ht="14.25" customHeight="1">
      <c r="A2168" s="340" t="s">
        <v>3161</v>
      </c>
      <c r="B2168" s="268"/>
      <c r="C2168" s="42"/>
      <c r="D2168" s="29"/>
      <c r="E2168" s="28"/>
      <c r="F2168" s="39"/>
      <c r="G2168" s="36"/>
      <c r="H2168" s="36"/>
      <c r="I2168" s="36"/>
      <c r="J2168" s="36"/>
      <c r="K2168" s="412"/>
      <c r="L2168" s="2"/>
      <c r="M2168" s="1">
        <v>7</v>
      </c>
      <c r="N2168" s="15">
        <f>A2164</f>
        <v>45054</v>
      </c>
      <c r="O2168" s="15" t="str">
        <f>IF(A2166="","",A2166)</f>
        <v>Deluxe Uco</v>
      </c>
      <c r="P2168" s="37" t="str">
        <f>A2163</f>
        <v>Mon</v>
      </c>
      <c r="U2168" s="38"/>
    </row>
    <row r="2169" spans="1:21" ht="14.25" customHeight="1">
      <c r="A2169" s="340" t="s">
        <v>3160</v>
      </c>
      <c r="B2169" s="268"/>
      <c r="C2169" s="42"/>
      <c r="D2169" s="29" t="s">
        <v>1105</v>
      </c>
      <c r="E2169" s="28"/>
      <c r="F2169" s="39"/>
      <c r="G2169" s="36"/>
      <c r="H2169" s="36"/>
      <c r="I2169" s="36"/>
      <c r="J2169" s="36"/>
      <c r="K2169" s="412"/>
      <c r="L2169" s="2"/>
      <c r="M2169" s="1">
        <v>8</v>
      </c>
      <c r="N2169" s="15">
        <f>A2164</f>
        <v>45054</v>
      </c>
      <c r="O2169" s="15" t="str">
        <f>IF(A2166="","",A2166)</f>
        <v>Deluxe Uco</v>
      </c>
      <c r="P2169" s="37" t="str">
        <f>A2163</f>
        <v>Mon</v>
      </c>
      <c r="U2169" s="38"/>
    </row>
    <row r="2170" spans="1:21" ht="14.25" customHeight="1">
      <c r="A2170" s="363"/>
      <c r="B2170" s="268"/>
      <c r="C2170" s="42"/>
      <c r="D2170" s="29"/>
      <c r="E2170" s="28"/>
      <c r="F2170" s="39"/>
      <c r="G2170" s="36"/>
      <c r="H2170" s="36"/>
      <c r="I2170" s="36"/>
      <c r="J2170" s="36"/>
      <c r="K2170" s="412"/>
      <c r="L2170" s="2"/>
      <c r="M2170" s="1">
        <v>9</v>
      </c>
      <c r="N2170" s="15">
        <f>A2164</f>
        <v>45054</v>
      </c>
      <c r="O2170" s="15" t="str">
        <f>IF(A2166="","",A2166)</f>
        <v>Deluxe Uco</v>
      </c>
      <c r="P2170" s="37" t="str">
        <f>A2163</f>
        <v>Mon</v>
      </c>
      <c r="U2170" s="38"/>
    </row>
    <row r="2171" spans="1:21" ht="14.25" customHeight="1" thickBot="1">
      <c r="A2171" s="336" t="s">
        <v>3165</v>
      </c>
      <c r="B2171" s="277"/>
      <c r="C2171" s="284" t="s">
        <v>2944</v>
      </c>
      <c r="D2171" s="259"/>
      <c r="E2171" s="260"/>
      <c r="F2171" s="46"/>
      <c r="G2171" s="261"/>
      <c r="H2171" s="261"/>
      <c r="I2171" s="261"/>
      <c r="J2171" s="261"/>
      <c r="K2171" s="413"/>
      <c r="L2171" s="3"/>
      <c r="M2171" s="1">
        <v>10</v>
      </c>
      <c r="N2171" s="15">
        <f>A2164</f>
        <v>45054</v>
      </c>
      <c r="O2171" s="15" t="str">
        <f>IF(A2166="","",A2166)</f>
        <v>Deluxe Uco</v>
      </c>
      <c r="P2171" s="37" t="str">
        <f>A2163</f>
        <v>Mon</v>
      </c>
      <c r="U2171" s="38"/>
    </row>
    <row r="2172" spans="1:21" s="239" customFormat="1" ht="14.25" customHeight="1">
      <c r="A2172" s="330"/>
      <c r="B2172" s="234"/>
      <c r="C2172" s="262"/>
      <c r="D2172" s="328"/>
      <c r="E2172" s="41"/>
      <c r="F2172" s="41"/>
      <c r="G2172" s="263"/>
      <c r="H2172" s="263"/>
      <c r="I2172" s="263"/>
      <c r="J2172" s="263"/>
      <c r="K2172" s="411"/>
      <c r="L2172" s="235"/>
      <c r="M2172" s="236"/>
      <c r="N2172" s="237"/>
      <c r="O2172" s="237"/>
      <c r="P2172" s="238"/>
      <c r="U2172" s="240"/>
    </row>
    <row r="2173" spans="1:21" ht="14.25" customHeight="1">
      <c r="A2173" s="331" t="s">
        <v>943</v>
      </c>
      <c r="B2173" s="268">
        <v>2</v>
      </c>
      <c r="C2173" s="42">
        <v>0.38541666666666669</v>
      </c>
      <c r="D2173" s="12" t="s">
        <v>3159</v>
      </c>
      <c r="E2173" s="28" t="s">
        <v>873</v>
      </c>
      <c r="F2173" s="329" t="s">
        <v>1030</v>
      </c>
      <c r="G2173" s="36">
        <v>1240</v>
      </c>
      <c r="H2173" s="36"/>
      <c r="I2173" s="36">
        <v>1240</v>
      </c>
      <c r="J2173" s="36"/>
      <c r="K2173" s="412">
        <v>0</v>
      </c>
      <c r="L2173" s="2"/>
      <c r="M2173" s="1">
        <v>2</v>
      </c>
      <c r="N2173" s="15">
        <f>A2174</f>
        <v>45056</v>
      </c>
      <c r="O2173" s="15" t="str">
        <f>IF(A2176="","",A2176)</f>
        <v>Deluxe Icon</v>
      </c>
      <c r="P2173" s="37" t="str">
        <f>A2173</f>
        <v>Wed</v>
      </c>
      <c r="U2173" s="38"/>
    </row>
    <row r="2174" spans="1:21" ht="14.25" customHeight="1">
      <c r="A2174" s="332">
        <v>45056</v>
      </c>
      <c r="B2174" s="268"/>
      <c r="C2174" s="42"/>
      <c r="D2174" s="29" t="s">
        <v>3162</v>
      </c>
      <c r="E2174" s="28"/>
      <c r="F2174" s="329"/>
      <c r="G2174" s="36"/>
      <c r="H2174" s="36"/>
      <c r="I2174" s="36"/>
      <c r="J2174" s="36"/>
      <c r="K2174" s="412"/>
      <c r="L2174" s="2"/>
      <c r="M2174" s="1">
        <v>3</v>
      </c>
      <c r="N2174" s="15">
        <f>A2174</f>
        <v>45056</v>
      </c>
      <c r="O2174" s="15" t="str">
        <f>IF(A2176="","",A2176)</f>
        <v>Deluxe Icon</v>
      </c>
      <c r="P2174" s="37" t="str">
        <f>A2173</f>
        <v>Wed</v>
      </c>
      <c r="U2174" s="38"/>
    </row>
    <row r="2175" spans="1:21" ht="14.25" customHeight="1">
      <c r="A2175" s="333">
        <v>297</v>
      </c>
      <c r="B2175" s="268"/>
      <c r="C2175" s="42"/>
      <c r="D2175" s="29"/>
      <c r="E2175" s="28"/>
      <c r="F2175" s="370" t="s">
        <v>1359</v>
      </c>
      <c r="G2175" s="36"/>
      <c r="H2175" s="342"/>
      <c r="I2175" s="36"/>
      <c r="J2175" s="36"/>
      <c r="K2175" s="412"/>
      <c r="L2175" s="2"/>
      <c r="M2175" s="1">
        <v>4</v>
      </c>
      <c r="N2175" s="15">
        <f>A2174</f>
        <v>45056</v>
      </c>
      <c r="O2175" s="15" t="str">
        <f>IF(A2176="","",A2176)</f>
        <v>Deluxe Icon</v>
      </c>
      <c r="P2175" s="37" t="str">
        <f>A2173</f>
        <v>Wed</v>
      </c>
      <c r="U2175" s="38"/>
    </row>
    <row r="2176" spans="1:21" ht="14.25" customHeight="1">
      <c r="A2176" s="334" t="s">
        <v>844</v>
      </c>
      <c r="B2176" s="268"/>
      <c r="C2176" s="43"/>
      <c r="D2176" s="40"/>
      <c r="E2176" s="39"/>
      <c r="F2176" s="39"/>
      <c r="G2176" s="342"/>
      <c r="H2176" s="342"/>
      <c r="I2176" s="36"/>
      <c r="J2176" s="36"/>
      <c r="K2176" s="412"/>
      <c r="L2176" s="2"/>
      <c r="M2176" s="1">
        <v>5</v>
      </c>
      <c r="N2176" s="15">
        <f>A2174</f>
        <v>45056</v>
      </c>
      <c r="O2176" s="15" t="str">
        <f>IF(A2176="","",A2176)</f>
        <v>Deluxe Icon</v>
      </c>
      <c r="P2176" s="37" t="str">
        <f>A2173</f>
        <v>Wed</v>
      </c>
      <c r="U2176" s="38"/>
    </row>
    <row r="2177" spans="1:21" ht="14.25" customHeight="1">
      <c r="A2177" s="335" t="s">
        <v>3178</v>
      </c>
      <c r="B2177" s="268"/>
      <c r="C2177" s="42"/>
      <c r="D2177" s="29"/>
      <c r="E2177" s="28"/>
      <c r="F2177" s="39"/>
      <c r="G2177" s="36"/>
      <c r="H2177" s="36"/>
      <c r="I2177" s="36"/>
      <c r="J2177" s="36"/>
      <c r="K2177" s="412"/>
      <c r="L2177" s="2"/>
      <c r="M2177" s="1">
        <v>6</v>
      </c>
      <c r="N2177" s="15">
        <f>A2174</f>
        <v>45056</v>
      </c>
      <c r="O2177" s="15" t="str">
        <f>IF(A2176="","",A2176)</f>
        <v>Deluxe Icon</v>
      </c>
      <c r="P2177" s="37" t="str">
        <f>A2173</f>
        <v>Wed</v>
      </c>
      <c r="U2177" s="38"/>
    </row>
    <row r="2178" spans="1:21" ht="14.25" customHeight="1">
      <c r="A2178" s="335" t="s">
        <v>3179</v>
      </c>
      <c r="B2178" s="268"/>
      <c r="C2178" s="42"/>
      <c r="D2178" s="29"/>
      <c r="E2178" s="28"/>
      <c r="F2178" s="39"/>
      <c r="G2178" s="36"/>
      <c r="H2178" s="36"/>
      <c r="I2178" s="36"/>
      <c r="J2178" s="36"/>
      <c r="K2178" s="412"/>
      <c r="L2178" s="2"/>
      <c r="M2178" s="1">
        <v>7</v>
      </c>
      <c r="N2178" s="15">
        <f>A2174</f>
        <v>45056</v>
      </c>
      <c r="O2178" s="15" t="str">
        <f>IF(A2176="","",A2176)</f>
        <v>Deluxe Icon</v>
      </c>
      <c r="P2178" s="37" t="str">
        <f>A2173</f>
        <v>Wed</v>
      </c>
      <c r="U2178" s="38"/>
    </row>
    <row r="2179" spans="1:21" ht="14.25" customHeight="1">
      <c r="A2179" s="335" t="s">
        <v>3180</v>
      </c>
      <c r="B2179" s="268"/>
      <c r="C2179" s="42"/>
      <c r="D2179" s="29" t="s">
        <v>1105</v>
      </c>
      <c r="E2179" s="28"/>
      <c r="F2179" s="39"/>
      <c r="G2179" s="36"/>
      <c r="H2179" s="36"/>
      <c r="I2179" s="36"/>
      <c r="J2179" s="36"/>
      <c r="K2179" s="412"/>
      <c r="L2179" s="2"/>
      <c r="M2179" s="1">
        <v>8</v>
      </c>
      <c r="N2179" s="15">
        <f>A2174</f>
        <v>45056</v>
      </c>
      <c r="O2179" s="15" t="str">
        <f>IF(A2176="","",A2176)</f>
        <v>Deluxe Icon</v>
      </c>
      <c r="P2179" s="37" t="str">
        <f>A2173</f>
        <v>Wed</v>
      </c>
      <c r="U2179" s="38"/>
    </row>
    <row r="2180" spans="1:21" ht="14.25" customHeight="1">
      <c r="A2180" s="337"/>
      <c r="B2180" s="268"/>
      <c r="C2180" s="42"/>
      <c r="D2180" s="29"/>
      <c r="E2180" s="28"/>
      <c r="F2180" s="39"/>
      <c r="G2180" s="36"/>
      <c r="H2180" s="36"/>
      <c r="I2180" s="36"/>
      <c r="J2180" s="36"/>
      <c r="K2180" s="412"/>
      <c r="L2180" s="2"/>
      <c r="M2180" s="1">
        <v>9</v>
      </c>
      <c r="N2180" s="15">
        <f>A2174</f>
        <v>45056</v>
      </c>
      <c r="O2180" s="15" t="str">
        <f>IF(A2176="","",A2176)</f>
        <v>Deluxe Icon</v>
      </c>
      <c r="P2180" s="37" t="str">
        <f>A2173</f>
        <v>Wed</v>
      </c>
      <c r="U2180" s="38"/>
    </row>
    <row r="2181" spans="1:21" ht="14.25" customHeight="1" thickBot="1">
      <c r="A2181" s="336" t="s">
        <v>3177</v>
      </c>
      <c r="B2181" s="277"/>
      <c r="C2181" s="284" t="s">
        <v>3156</v>
      </c>
      <c r="D2181" s="260"/>
      <c r="E2181" s="260"/>
      <c r="F2181" s="46"/>
      <c r="G2181" s="261"/>
      <c r="H2181" s="261"/>
      <c r="I2181" s="261"/>
      <c r="J2181" s="261"/>
      <c r="K2181" s="413"/>
      <c r="L2181" s="3"/>
      <c r="M2181" s="1">
        <v>10</v>
      </c>
      <c r="N2181" s="15">
        <f>A2174</f>
        <v>45056</v>
      </c>
      <c r="O2181" s="15" t="str">
        <f>IF(A2176="","",A2176)</f>
        <v>Deluxe Icon</v>
      </c>
      <c r="P2181" s="37" t="str">
        <f>A2173</f>
        <v>Wed</v>
      </c>
      <c r="U2181" s="38"/>
    </row>
    <row r="2182" spans="1:21" s="239" customFormat="1" ht="14.25" customHeight="1">
      <c r="A2182" s="330"/>
      <c r="B2182" s="234"/>
      <c r="C2182" s="262"/>
      <c r="D2182" s="232"/>
      <c r="E2182" s="41"/>
      <c r="F2182" s="41"/>
      <c r="G2182" s="263"/>
      <c r="H2182" s="263"/>
      <c r="I2182" s="263"/>
      <c r="J2182" s="263"/>
      <c r="K2182" s="411"/>
      <c r="L2182" s="235"/>
      <c r="M2182" s="236"/>
      <c r="N2182" s="237"/>
      <c r="O2182" s="237"/>
      <c r="P2182" s="238"/>
      <c r="U2182" s="240"/>
    </row>
    <row r="2183" spans="1:21" ht="14.25" customHeight="1">
      <c r="A2183" s="331" t="s">
        <v>946</v>
      </c>
      <c r="B2183" s="268">
        <v>4</v>
      </c>
      <c r="C2183" s="42">
        <v>0.36458333333333331</v>
      </c>
      <c r="D2183" s="12" t="s">
        <v>2703</v>
      </c>
      <c r="E2183" s="28" t="s">
        <v>873</v>
      </c>
      <c r="F2183" s="513" t="s">
        <v>3175</v>
      </c>
      <c r="G2183" s="36">
        <v>370</v>
      </c>
      <c r="H2183" s="36"/>
      <c r="I2183" s="36">
        <v>39140.04</v>
      </c>
      <c r="J2183" s="36">
        <v>239</v>
      </c>
      <c r="K2183" s="412">
        <v>0</v>
      </c>
      <c r="L2183" s="2"/>
      <c r="M2183" s="1">
        <v>2</v>
      </c>
      <c r="N2183" s="15">
        <f>A2184</f>
        <v>45059</v>
      </c>
      <c r="O2183" s="15" t="str">
        <f>IF(A2186="","",A2186)</f>
        <v>Luján</v>
      </c>
      <c r="P2183" s="37" t="str">
        <f>A2183</f>
        <v>Sat</v>
      </c>
      <c r="U2183" s="38"/>
    </row>
    <row r="2184" spans="1:21" ht="14.25" customHeight="1">
      <c r="A2184" s="332">
        <v>45059</v>
      </c>
      <c r="B2184" s="268"/>
      <c r="C2184" s="42"/>
      <c r="D2184" s="29" t="s">
        <v>3176</v>
      </c>
      <c r="E2184" s="28"/>
      <c r="F2184" s="241"/>
      <c r="G2184" s="342"/>
      <c r="H2184" s="342"/>
      <c r="I2184" s="342"/>
      <c r="J2184" s="36"/>
      <c r="K2184" s="412"/>
      <c r="L2184" s="2"/>
      <c r="M2184" s="1">
        <v>3</v>
      </c>
      <c r="N2184" s="15">
        <f>A2184</f>
        <v>45059</v>
      </c>
      <c r="O2184" s="15" t="str">
        <f>IF(A2186="","",A2186)</f>
        <v>Luján</v>
      </c>
      <c r="P2184" s="37" t="str">
        <f>A2183</f>
        <v>Sat</v>
      </c>
      <c r="U2184" s="38"/>
    </row>
    <row r="2185" spans="1:21" ht="14.25" customHeight="1">
      <c r="A2185" s="333">
        <v>298</v>
      </c>
      <c r="B2185" s="268"/>
      <c r="C2185" s="42">
        <v>0.3611111111111111</v>
      </c>
      <c r="D2185" s="29" t="s">
        <v>3002</v>
      </c>
      <c r="E2185" s="28" t="s">
        <v>82</v>
      </c>
      <c r="F2185" s="13" t="s">
        <v>3174</v>
      </c>
      <c r="G2185" s="36">
        <v>720</v>
      </c>
      <c r="H2185" s="36">
        <v>220</v>
      </c>
      <c r="I2185" s="36"/>
      <c r="J2185" s="36">
        <v>480</v>
      </c>
      <c r="K2185" s="412">
        <v>0</v>
      </c>
      <c r="L2185" s="2"/>
      <c r="M2185" s="1">
        <v>4</v>
      </c>
      <c r="N2185" s="15">
        <f>A2184</f>
        <v>45059</v>
      </c>
      <c r="O2185" s="15" t="str">
        <f>IF(A2186="","",A2186)</f>
        <v>Luján</v>
      </c>
      <c r="P2185" s="37" t="str">
        <f>A2183</f>
        <v>Sat</v>
      </c>
      <c r="U2185" s="38"/>
    </row>
    <row r="2186" spans="1:21" ht="14.25" customHeight="1">
      <c r="A2186" s="334" t="s">
        <v>64</v>
      </c>
      <c r="B2186" s="268"/>
      <c r="C2186" s="43"/>
      <c r="D2186" s="29" t="s">
        <v>3005</v>
      </c>
      <c r="E2186" s="39"/>
      <c r="F2186" s="39" t="s">
        <v>3163</v>
      </c>
      <c r="G2186" s="342"/>
      <c r="H2186" s="342"/>
      <c r="I2186" s="36"/>
      <c r="J2186" s="36"/>
      <c r="K2186" s="412"/>
      <c r="L2186" s="2"/>
      <c r="M2186" s="1">
        <v>5</v>
      </c>
      <c r="N2186" s="15">
        <f>A2184</f>
        <v>45059</v>
      </c>
      <c r="O2186" s="15" t="str">
        <f>IF(A2186="","",A2186)</f>
        <v>Luján</v>
      </c>
      <c r="P2186" s="37" t="str">
        <f>A2183</f>
        <v>Sat</v>
      </c>
      <c r="U2186" s="38"/>
    </row>
    <row r="2187" spans="1:21" ht="14.25" customHeight="1">
      <c r="A2187" s="335" t="s">
        <v>1674</v>
      </c>
      <c r="B2187" s="268"/>
      <c r="C2187" s="42"/>
      <c r="D2187" s="29"/>
      <c r="E2187" s="28"/>
      <c r="F2187" s="39"/>
      <c r="G2187" s="36"/>
      <c r="H2187" s="36"/>
      <c r="I2187" s="36"/>
      <c r="J2187" s="36"/>
      <c r="K2187" s="412"/>
      <c r="L2187" s="2"/>
      <c r="M2187" s="1">
        <v>6</v>
      </c>
      <c r="N2187" s="15">
        <f>A2184</f>
        <v>45059</v>
      </c>
      <c r="O2187" s="15" t="str">
        <f>IF(A2186="","",A2186)</f>
        <v>Luján</v>
      </c>
      <c r="P2187" s="37" t="str">
        <f>A2183</f>
        <v>Sat</v>
      </c>
      <c r="U2187" s="38"/>
    </row>
    <row r="2188" spans="1:21" ht="14.25" customHeight="1">
      <c r="A2188" s="335" t="s">
        <v>2881</v>
      </c>
      <c r="B2188" s="268"/>
      <c r="C2188" s="42"/>
      <c r="D2188" s="29"/>
      <c r="E2188" s="28"/>
      <c r="F2188" s="39"/>
      <c r="G2188" s="36"/>
      <c r="H2188" s="36"/>
      <c r="I2188" s="36"/>
      <c r="J2188" s="36"/>
      <c r="K2188" s="412"/>
      <c r="L2188" s="2"/>
      <c r="M2188" s="1">
        <v>7</v>
      </c>
      <c r="N2188" s="15">
        <f>A2184</f>
        <v>45059</v>
      </c>
      <c r="O2188" s="15" t="str">
        <f>IF(A2186="","",A2186)</f>
        <v>Luján</v>
      </c>
      <c r="P2188" s="37" t="str">
        <f>A2183</f>
        <v>Sat</v>
      </c>
      <c r="U2188" s="38"/>
    </row>
    <row r="2189" spans="1:21" ht="14.25" customHeight="1">
      <c r="A2189" s="335" t="s">
        <v>3193</v>
      </c>
      <c r="B2189" s="268"/>
      <c r="C2189" s="42"/>
      <c r="D2189" s="29"/>
      <c r="E2189" s="28"/>
      <c r="F2189" s="39"/>
      <c r="G2189" s="36"/>
      <c r="H2189" s="36"/>
      <c r="I2189" s="36"/>
      <c r="J2189" s="36"/>
      <c r="K2189" s="412"/>
      <c r="L2189" s="2"/>
      <c r="M2189" s="1">
        <v>8</v>
      </c>
      <c r="N2189" s="15">
        <f>A2184</f>
        <v>45059</v>
      </c>
      <c r="O2189" s="15" t="str">
        <f>IF(A2186="","",A2186)</f>
        <v>Luján</v>
      </c>
      <c r="P2189" s="37" t="str">
        <f>A2183</f>
        <v>Sat</v>
      </c>
      <c r="U2189" s="38"/>
    </row>
    <row r="2190" spans="1:21" ht="14.25" customHeight="1">
      <c r="A2190" s="335" t="s">
        <v>2563</v>
      </c>
      <c r="B2190" s="268"/>
      <c r="C2190" s="42"/>
      <c r="D2190" s="29"/>
      <c r="E2190" s="28"/>
      <c r="F2190" s="39"/>
      <c r="G2190" s="36"/>
      <c r="H2190" s="36"/>
      <c r="I2190" s="36"/>
      <c r="J2190" s="36"/>
      <c r="K2190" s="412"/>
      <c r="L2190" s="2"/>
      <c r="M2190" s="1">
        <v>9</v>
      </c>
      <c r="N2190" s="15">
        <f>A2184</f>
        <v>45059</v>
      </c>
      <c r="O2190" s="15" t="str">
        <f>IF(A2186="","",A2186)</f>
        <v>Luján</v>
      </c>
      <c r="P2190" s="37" t="str">
        <f>A2183</f>
        <v>Sat</v>
      </c>
      <c r="U2190" s="38"/>
    </row>
    <row r="2191" spans="1:21" ht="14.25" customHeight="1" thickBot="1">
      <c r="A2191" s="336" t="s">
        <v>1587</v>
      </c>
      <c r="B2191" s="277"/>
      <c r="C2191" s="284" t="s">
        <v>3182</v>
      </c>
      <c r="D2191" s="259"/>
      <c r="E2191" s="260"/>
      <c r="F2191" s="46"/>
      <c r="G2191" s="261"/>
      <c r="H2191" s="261"/>
      <c r="I2191" s="261"/>
      <c r="J2191" s="261"/>
      <c r="K2191" s="413"/>
      <c r="L2191" s="3"/>
      <c r="M2191" s="1">
        <v>10</v>
      </c>
      <c r="N2191" s="15">
        <f>A2184</f>
        <v>45059</v>
      </c>
      <c r="O2191" s="15" t="str">
        <f>IF(A2186="","",A2186)</f>
        <v>Luján</v>
      </c>
      <c r="P2191" s="37" t="str">
        <f>A2183</f>
        <v>Sat</v>
      </c>
      <c r="U2191" s="38"/>
    </row>
    <row r="2192" spans="1:21" s="239" customFormat="1" ht="14.25" customHeight="1">
      <c r="A2192" s="330"/>
      <c r="B2192" s="234"/>
      <c r="C2192" s="262"/>
      <c r="D2192" s="232"/>
      <c r="E2192" s="41"/>
      <c r="F2192" s="41"/>
      <c r="G2192" s="263"/>
      <c r="H2192" s="263"/>
      <c r="I2192" s="263"/>
      <c r="J2192" s="263"/>
      <c r="K2192" s="411"/>
      <c r="L2192" s="235"/>
      <c r="M2192" s="236"/>
      <c r="N2192" s="237"/>
      <c r="O2192" s="237"/>
      <c r="P2192" s="238"/>
      <c r="U2192" s="240"/>
    </row>
    <row r="2193" spans="1:21" ht="14.25" customHeight="1">
      <c r="A2193" s="331" t="s">
        <v>947</v>
      </c>
      <c r="B2193" s="268">
        <v>2</v>
      </c>
      <c r="C2193" s="42">
        <v>0.35416666666666669</v>
      </c>
      <c r="D2193" s="29" t="s">
        <v>3002</v>
      </c>
      <c r="E2193" s="28" t="s">
        <v>82</v>
      </c>
      <c r="F2193" s="13" t="s">
        <v>3003</v>
      </c>
      <c r="G2193" s="36">
        <v>720</v>
      </c>
      <c r="H2193" s="36">
        <v>220</v>
      </c>
      <c r="I2193" s="36"/>
      <c r="J2193" s="36">
        <v>480</v>
      </c>
      <c r="K2193" s="412">
        <v>0</v>
      </c>
      <c r="L2193" s="2"/>
      <c r="M2193" s="1">
        <v>2</v>
      </c>
      <c r="N2193" s="15">
        <f>A2194</f>
        <v>45060</v>
      </c>
      <c r="O2193" s="15" t="str">
        <f>IF(A2196="","",A2196)</f>
        <v>Uco</v>
      </c>
      <c r="P2193" s="37" t="str">
        <f>A2193</f>
        <v>Sun</v>
      </c>
      <c r="U2193" s="38"/>
    </row>
    <row r="2194" spans="1:21" ht="14.25" customHeight="1">
      <c r="A2194" s="332">
        <v>45060</v>
      </c>
      <c r="B2194" s="268"/>
      <c r="C2194" s="42"/>
      <c r="D2194" s="29" t="s">
        <v>3005</v>
      </c>
      <c r="E2194" s="28"/>
      <c r="F2194" s="39" t="s">
        <v>3163</v>
      </c>
      <c r="G2194" s="342"/>
      <c r="H2194" s="342"/>
      <c r="I2194" s="36"/>
      <c r="J2194" s="36"/>
      <c r="K2194" s="412"/>
      <c r="L2194" s="2"/>
      <c r="M2194" s="1">
        <v>3</v>
      </c>
      <c r="N2194" s="15">
        <f>A2194</f>
        <v>45060</v>
      </c>
      <c r="O2194" s="15" t="str">
        <f>IF(A2196="","",A2196)</f>
        <v>Uco</v>
      </c>
      <c r="P2194" s="37" t="str">
        <f>A2193</f>
        <v>Sun</v>
      </c>
      <c r="U2194" s="38"/>
    </row>
    <row r="2195" spans="1:21" ht="14.25" customHeight="1">
      <c r="A2195" s="333">
        <v>299</v>
      </c>
      <c r="B2195" s="268"/>
      <c r="C2195" s="42"/>
      <c r="D2195" s="29"/>
      <c r="E2195" s="28"/>
      <c r="F2195" s="28"/>
      <c r="G2195" s="36"/>
      <c r="H2195" s="342"/>
      <c r="I2195" s="36"/>
      <c r="J2195" s="36"/>
      <c r="K2195" s="412"/>
      <c r="L2195" s="2"/>
      <c r="M2195" s="1">
        <v>4</v>
      </c>
      <c r="N2195" s="15">
        <f>A2194</f>
        <v>45060</v>
      </c>
      <c r="O2195" s="15" t="str">
        <f>IF(A2196="","",A2196)</f>
        <v>Uco</v>
      </c>
      <c r="P2195" s="37" t="str">
        <f>A2193</f>
        <v>Sun</v>
      </c>
      <c r="U2195" s="38"/>
    </row>
    <row r="2196" spans="1:21" ht="14.25" customHeight="1">
      <c r="A2196" s="334" t="s">
        <v>848</v>
      </c>
      <c r="B2196" s="268"/>
      <c r="C2196" s="43"/>
      <c r="D2196" s="40"/>
      <c r="E2196" s="39"/>
      <c r="F2196" s="370" t="s">
        <v>1340</v>
      </c>
      <c r="G2196" s="342"/>
      <c r="H2196" s="342"/>
      <c r="I2196" s="36"/>
      <c r="J2196" s="36"/>
      <c r="K2196" s="412"/>
      <c r="L2196" s="2"/>
      <c r="M2196" s="1">
        <v>5</v>
      </c>
      <c r="N2196" s="15">
        <f>A2194</f>
        <v>45060</v>
      </c>
      <c r="O2196" s="15" t="str">
        <f>IF(A2196="","",A2196)</f>
        <v>Uco</v>
      </c>
      <c r="P2196" s="37" t="str">
        <f>A2193</f>
        <v>Sun</v>
      </c>
      <c r="U2196" s="38"/>
    </row>
    <row r="2197" spans="1:21" ht="14.25" customHeight="1">
      <c r="A2197" s="335" t="s">
        <v>1298</v>
      </c>
      <c r="B2197" s="268"/>
      <c r="C2197" s="42"/>
      <c r="D2197" s="29"/>
      <c r="E2197" s="28"/>
      <c r="F2197" s="39"/>
      <c r="G2197" s="36"/>
      <c r="H2197" s="36"/>
      <c r="I2197" s="36"/>
      <c r="J2197" s="36"/>
      <c r="K2197" s="412"/>
      <c r="L2197" s="2"/>
      <c r="M2197" s="1">
        <v>6</v>
      </c>
      <c r="N2197" s="15">
        <f>A2194</f>
        <v>45060</v>
      </c>
      <c r="O2197" s="15" t="str">
        <f>IF(A2196="","",A2196)</f>
        <v>Uco</v>
      </c>
      <c r="P2197" s="37" t="str">
        <f>A2193</f>
        <v>Sun</v>
      </c>
      <c r="U2197" s="38"/>
    </row>
    <row r="2198" spans="1:21" ht="14.25" customHeight="1">
      <c r="A2198" s="335" t="s">
        <v>3195</v>
      </c>
      <c r="B2198" s="268"/>
      <c r="C2198" s="42"/>
      <c r="D2198" s="29"/>
      <c r="E2198" s="28"/>
      <c r="F2198" s="39"/>
      <c r="G2198" s="36"/>
      <c r="H2198" s="36"/>
      <c r="I2198" s="36"/>
      <c r="J2198" s="36"/>
      <c r="K2198" s="412"/>
      <c r="L2198" s="2"/>
      <c r="M2198" s="1">
        <v>7</v>
      </c>
      <c r="N2198" s="15">
        <f>A2194</f>
        <v>45060</v>
      </c>
      <c r="O2198" s="15" t="str">
        <f>IF(A2196="","",A2196)</f>
        <v>Uco</v>
      </c>
      <c r="P2198" s="37" t="str">
        <f>A2193</f>
        <v>Sun</v>
      </c>
      <c r="U2198" s="38"/>
    </row>
    <row r="2199" spans="1:21" ht="14.25" customHeight="1">
      <c r="A2199" s="335" t="s">
        <v>2312</v>
      </c>
      <c r="B2199" s="268"/>
      <c r="C2199" s="42"/>
      <c r="D2199" s="29"/>
      <c r="E2199" s="28"/>
      <c r="F2199" s="39"/>
      <c r="G2199" s="36"/>
      <c r="H2199" s="36"/>
      <c r="I2199" s="36"/>
      <c r="J2199" s="36"/>
      <c r="K2199" s="412"/>
      <c r="L2199" s="2"/>
      <c r="M2199" s="1">
        <v>8</v>
      </c>
      <c r="N2199" s="15">
        <f>A2194</f>
        <v>45060</v>
      </c>
      <c r="O2199" s="15" t="str">
        <f>IF(A2196="","",A2196)</f>
        <v>Uco</v>
      </c>
      <c r="P2199" s="37" t="str">
        <f>A2193</f>
        <v>Sun</v>
      </c>
      <c r="U2199" s="38"/>
    </row>
    <row r="2200" spans="1:21" ht="14.25" customHeight="1">
      <c r="A2200" s="337"/>
      <c r="B2200" s="268"/>
      <c r="C2200" s="42"/>
      <c r="D2200" s="29"/>
      <c r="E2200" s="28"/>
      <c r="F2200" s="39"/>
      <c r="G2200" s="36"/>
      <c r="H2200" s="36"/>
      <c r="I2200" s="36"/>
      <c r="J2200" s="36"/>
      <c r="K2200" s="412"/>
      <c r="L2200" s="2"/>
      <c r="M2200" s="1">
        <v>9</v>
      </c>
      <c r="N2200" s="15">
        <f>A2194</f>
        <v>45060</v>
      </c>
      <c r="O2200" s="15" t="str">
        <f>IF(A2196="","",A2196)</f>
        <v>Uco</v>
      </c>
      <c r="P2200" s="37" t="str">
        <f>A2193</f>
        <v>Sun</v>
      </c>
      <c r="U2200" s="38"/>
    </row>
    <row r="2201" spans="1:21" ht="14.25" customHeight="1" thickBot="1">
      <c r="A2201" s="373" t="s">
        <v>3033</v>
      </c>
      <c r="B2201" s="277"/>
      <c r="C2201" s="284" t="s">
        <v>3181</v>
      </c>
      <c r="D2201" s="259"/>
      <c r="E2201" s="260"/>
      <c r="F2201" s="46"/>
      <c r="G2201" s="261"/>
      <c r="H2201" s="261"/>
      <c r="I2201" s="261"/>
      <c r="J2201" s="261"/>
      <c r="K2201" s="413"/>
      <c r="L2201" s="3"/>
      <c r="M2201" s="1">
        <v>10</v>
      </c>
      <c r="N2201" s="15">
        <f>A2194</f>
        <v>45060</v>
      </c>
      <c r="O2201" s="15" t="str">
        <f>IF(A2196="","",A2196)</f>
        <v>Uco</v>
      </c>
      <c r="P2201" s="37" t="str">
        <f>A2193</f>
        <v>Sun</v>
      </c>
      <c r="U2201" s="38"/>
    </row>
    <row r="2202" spans="1:21" s="239" customFormat="1" ht="14.25" customHeight="1">
      <c r="A2202" s="330"/>
      <c r="B2202" s="234"/>
      <c r="C2202" s="262"/>
      <c r="D2202" s="524"/>
      <c r="E2202" s="41"/>
      <c r="F2202" s="41"/>
      <c r="G2202" s="263"/>
      <c r="H2202" s="263"/>
      <c r="I2202" s="263"/>
      <c r="J2202" s="263"/>
      <c r="K2202" s="411"/>
      <c r="L2202" s="235"/>
      <c r="M2202" s="236"/>
      <c r="N2202" s="237"/>
      <c r="O2202" s="237"/>
      <c r="P2202" s="238"/>
      <c r="U2202" s="240"/>
    </row>
    <row r="2203" spans="1:21" ht="14.25" customHeight="1">
      <c r="A2203" s="331" t="s">
        <v>943</v>
      </c>
      <c r="B2203" s="268">
        <v>2</v>
      </c>
      <c r="C2203" s="42">
        <v>0.36458333333333331</v>
      </c>
      <c r="D2203" s="12" t="s">
        <v>3202</v>
      </c>
      <c r="E2203" s="28" t="s">
        <v>3203</v>
      </c>
      <c r="F2203" s="329"/>
      <c r="G2203" s="36">
        <v>390</v>
      </c>
      <c r="H2203" s="36"/>
      <c r="I2203" s="36">
        <v>390</v>
      </c>
      <c r="J2203" s="36"/>
      <c r="K2203" s="412">
        <v>0</v>
      </c>
      <c r="L2203" s="2"/>
      <c r="M2203" s="1">
        <v>2</v>
      </c>
      <c r="N2203" s="15">
        <f>A2204</f>
        <v>45063</v>
      </c>
      <c r="O2203" s="15" t="str">
        <f>IF(A2206="","",A2206)</f>
        <v>Uco</v>
      </c>
      <c r="P2203" s="37" t="str">
        <f>A2203</f>
        <v>Wed</v>
      </c>
      <c r="U2203" s="38"/>
    </row>
    <row r="2204" spans="1:21" ht="14.25" customHeight="1">
      <c r="A2204" s="332">
        <v>45063</v>
      </c>
      <c r="B2204" s="268"/>
      <c r="C2204" s="42"/>
      <c r="D2204" s="29" t="s">
        <v>3205</v>
      </c>
      <c r="E2204" s="28"/>
      <c r="F2204" s="28"/>
      <c r="G2204" s="36"/>
      <c r="H2204" s="36"/>
      <c r="I2204" s="36"/>
      <c r="J2204" s="36"/>
      <c r="K2204" s="412"/>
      <c r="L2204" s="2"/>
      <c r="M2204" s="1">
        <v>3</v>
      </c>
      <c r="N2204" s="15">
        <f>A2204</f>
        <v>45063</v>
      </c>
      <c r="O2204" s="15" t="str">
        <f>IF(A2206="","",A2206)</f>
        <v>Uco</v>
      </c>
      <c r="P2204" s="37" t="str">
        <f>A2203</f>
        <v>Wed</v>
      </c>
      <c r="U2204" s="38"/>
    </row>
    <row r="2205" spans="1:21" ht="14.25" customHeight="1">
      <c r="A2205" s="333">
        <v>300</v>
      </c>
      <c r="B2205" s="268"/>
      <c r="C2205" s="42"/>
      <c r="D2205" s="29"/>
      <c r="E2205" s="28"/>
      <c r="F2205" s="28"/>
      <c r="G2205" s="36"/>
      <c r="H2205" s="342"/>
      <c r="I2205" s="36"/>
      <c r="J2205" s="36"/>
      <c r="K2205" s="412"/>
      <c r="L2205" s="2"/>
      <c r="M2205" s="1">
        <v>4</v>
      </c>
      <c r="N2205" s="15">
        <f>A2204</f>
        <v>45063</v>
      </c>
      <c r="O2205" s="15" t="str">
        <f>IF(A2206="","",A2206)</f>
        <v>Uco</v>
      </c>
      <c r="P2205" s="37" t="str">
        <f>A2203</f>
        <v>Wed</v>
      </c>
      <c r="U2205" s="38"/>
    </row>
    <row r="2206" spans="1:21" ht="14.25" customHeight="1">
      <c r="A2206" s="334" t="s">
        <v>848</v>
      </c>
      <c r="B2206" s="268"/>
      <c r="C2206" s="43"/>
      <c r="D2206" s="40"/>
      <c r="E2206" s="39"/>
      <c r="F2206" s="39"/>
      <c r="G2206" s="342"/>
      <c r="H2206" s="342"/>
      <c r="I2206" s="36"/>
      <c r="J2206" s="36"/>
      <c r="K2206" s="412"/>
      <c r="L2206" s="2"/>
      <c r="M2206" s="1">
        <v>5</v>
      </c>
      <c r="N2206" s="15">
        <f>A2204</f>
        <v>45063</v>
      </c>
      <c r="O2206" s="15" t="str">
        <f>IF(A2206="","",A2206)</f>
        <v>Uco</v>
      </c>
      <c r="P2206" s="37" t="str">
        <f>A2203</f>
        <v>Wed</v>
      </c>
      <c r="U2206" s="38"/>
    </row>
    <row r="2207" spans="1:21" ht="14.25" customHeight="1">
      <c r="A2207" s="335" t="s">
        <v>2286</v>
      </c>
      <c r="B2207" s="268"/>
      <c r="C2207" s="42"/>
      <c r="D2207" s="29"/>
      <c r="E2207" s="28"/>
      <c r="F2207" s="39"/>
      <c r="G2207" s="36"/>
      <c r="H2207" s="36"/>
      <c r="I2207" s="36"/>
      <c r="J2207" s="36"/>
      <c r="K2207" s="412"/>
      <c r="L2207" s="2"/>
      <c r="M2207" s="1">
        <v>6</v>
      </c>
      <c r="N2207" s="15">
        <f>A2204</f>
        <v>45063</v>
      </c>
      <c r="O2207" s="15" t="str">
        <f>IF(A2206="","",A2206)</f>
        <v>Uco</v>
      </c>
      <c r="P2207" s="37" t="str">
        <f>A2203</f>
        <v>Wed</v>
      </c>
      <c r="U2207" s="38"/>
    </row>
    <row r="2208" spans="1:21" ht="14.25" customHeight="1">
      <c r="A2208" s="335" t="s">
        <v>884</v>
      </c>
      <c r="B2208" s="268"/>
      <c r="C2208" s="42"/>
      <c r="D2208" s="29"/>
      <c r="E2208" s="28"/>
      <c r="F2208" s="39"/>
      <c r="G2208" s="36"/>
      <c r="H2208" s="36"/>
      <c r="I2208" s="36"/>
      <c r="J2208" s="36"/>
      <c r="K2208" s="412"/>
      <c r="L2208" s="2"/>
      <c r="M2208" s="1">
        <v>7</v>
      </c>
      <c r="N2208" s="15">
        <f>A2204</f>
        <v>45063</v>
      </c>
      <c r="O2208" s="15" t="str">
        <f>IF(A2206="","",A2206)</f>
        <v>Uco</v>
      </c>
      <c r="P2208" s="37" t="str">
        <f>A2203</f>
        <v>Wed</v>
      </c>
      <c r="U2208" s="38"/>
    </row>
    <row r="2209" spans="1:21" ht="14.25" customHeight="1">
      <c r="A2209" s="335" t="s">
        <v>282</v>
      </c>
      <c r="B2209" s="268"/>
      <c r="C2209" s="42"/>
      <c r="D2209" s="29"/>
      <c r="E2209" s="28"/>
      <c r="F2209" s="39"/>
      <c r="G2209" s="36"/>
      <c r="H2209" s="36"/>
      <c r="I2209" s="36"/>
      <c r="J2209" s="36"/>
      <c r="K2209" s="412"/>
      <c r="L2209" s="2"/>
      <c r="M2209" s="1">
        <v>8</v>
      </c>
      <c r="N2209" s="15">
        <f>A2204</f>
        <v>45063</v>
      </c>
      <c r="O2209" s="15" t="str">
        <f>IF(A2206="","",A2206)</f>
        <v>Uco</v>
      </c>
      <c r="P2209" s="37" t="str">
        <f>A2203</f>
        <v>Wed</v>
      </c>
      <c r="U2209" s="38"/>
    </row>
    <row r="2210" spans="1:21" ht="14.25" customHeight="1">
      <c r="A2210" s="337"/>
      <c r="B2210" s="268"/>
      <c r="C2210" s="42"/>
      <c r="D2210" s="29"/>
      <c r="E2210" s="28"/>
      <c r="F2210" s="39"/>
      <c r="G2210" s="36"/>
      <c r="H2210" s="36"/>
      <c r="I2210" s="36"/>
      <c r="J2210" s="36"/>
      <c r="K2210" s="412"/>
      <c r="L2210" s="2"/>
      <c r="M2210" s="1">
        <v>9</v>
      </c>
      <c r="N2210" s="15">
        <f>A2204</f>
        <v>45063</v>
      </c>
      <c r="O2210" s="15" t="str">
        <f>IF(A2206="","",A2206)</f>
        <v>Uco</v>
      </c>
      <c r="P2210" s="37" t="str">
        <f>A2203</f>
        <v>Wed</v>
      </c>
      <c r="U2210" s="38"/>
    </row>
    <row r="2211" spans="1:21" ht="14.25" customHeight="1" thickBot="1">
      <c r="A2211" s="336" t="s">
        <v>3204</v>
      </c>
      <c r="B2211" s="277"/>
      <c r="C2211" s="284" t="s">
        <v>3198</v>
      </c>
      <c r="D2211" s="259"/>
      <c r="E2211" s="260"/>
      <c r="F2211" s="46"/>
      <c r="G2211" s="261"/>
      <c r="H2211" s="261"/>
      <c r="I2211" s="261"/>
      <c r="J2211" s="261"/>
      <c r="K2211" s="413"/>
      <c r="L2211" s="3"/>
      <c r="M2211" s="1">
        <v>10</v>
      </c>
      <c r="N2211" s="15">
        <f>A2204</f>
        <v>45063</v>
      </c>
      <c r="O2211" s="15" t="str">
        <f>IF(A2206="","",A2206)</f>
        <v>Uco</v>
      </c>
      <c r="P2211" s="37" t="str">
        <f>A2203</f>
        <v>Wed</v>
      </c>
      <c r="U2211" s="38"/>
    </row>
    <row r="2212" spans="1:21" s="239" customFormat="1" ht="14.25" customHeight="1">
      <c r="A2212" s="330"/>
      <c r="B2212" s="234"/>
      <c r="C2212" s="262"/>
      <c r="D2212" s="328"/>
      <c r="E2212" s="41"/>
      <c r="F2212" s="41"/>
      <c r="G2212" s="263"/>
      <c r="H2212" s="263"/>
      <c r="I2212" s="263"/>
      <c r="J2212" s="263"/>
      <c r="K2212" s="411"/>
      <c r="L2212" s="235"/>
      <c r="M2212" s="236"/>
      <c r="N2212" s="237"/>
      <c r="O2212" s="237"/>
      <c r="P2212" s="238"/>
      <c r="U2212" s="240"/>
    </row>
    <row r="2213" spans="1:21" ht="14.25" customHeight="1">
      <c r="A2213" s="331" t="s">
        <v>946</v>
      </c>
      <c r="B2213" s="268">
        <v>2</v>
      </c>
      <c r="C2213" s="42">
        <v>0.34722222222222227</v>
      </c>
      <c r="D2213" s="12" t="s">
        <v>3209</v>
      </c>
      <c r="E2213" s="28" t="s">
        <v>3211</v>
      </c>
      <c r="F2213" s="525" t="s">
        <v>2976</v>
      </c>
      <c r="G2213" s="36">
        <v>490</v>
      </c>
      <c r="H2213" s="36"/>
      <c r="I2213" s="36">
        <v>490</v>
      </c>
      <c r="J2213" s="36"/>
      <c r="K2213" s="412">
        <v>0</v>
      </c>
      <c r="L2213" s="2"/>
      <c r="M2213" s="1">
        <v>2</v>
      </c>
      <c r="N2213" s="15">
        <f>A2214</f>
        <v>45066</v>
      </c>
      <c r="O2213" s="15" t="str">
        <f>IF(A2216="","",A2216)</f>
        <v>Uco</v>
      </c>
      <c r="P2213" s="37" t="str">
        <f>A2213</f>
        <v>Sat</v>
      </c>
      <c r="U2213" s="38"/>
    </row>
    <row r="2214" spans="1:21" ht="14.25" customHeight="1">
      <c r="A2214" s="332">
        <v>45066</v>
      </c>
      <c r="B2214" s="268"/>
      <c r="C2214" s="42"/>
      <c r="D2214" s="29" t="s">
        <v>3210</v>
      </c>
      <c r="E2214" s="28"/>
      <c r="F2214" s="525" t="s">
        <v>1194</v>
      </c>
      <c r="G2214" s="342"/>
      <c r="H2214" s="36"/>
      <c r="I2214" s="36"/>
      <c r="J2214" s="36"/>
      <c r="K2214" s="412"/>
      <c r="L2214" s="2"/>
      <c r="M2214" s="1">
        <v>3</v>
      </c>
      <c r="N2214" s="15">
        <f>A2214</f>
        <v>45066</v>
      </c>
      <c r="O2214" s="15" t="str">
        <f>IF(A2216="","",A2216)</f>
        <v>Uco</v>
      </c>
      <c r="P2214" s="37" t="str">
        <f>A2213</f>
        <v>Sat</v>
      </c>
      <c r="U2214" s="38"/>
    </row>
    <row r="2215" spans="1:21" ht="14.25" customHeight="1">
      <c r="A2215" s="333">
        <v>301</v>
      </c>
      <c r="B2215" s="268"/>
      <c r="C2215" s="42"/>
      <c r="D2215" s="29"/>
      <c r="E2215" s="28"/>
      <c r="F2215" s="28"/>
      <c r="G2215" s="36"/>
      <c r="H2215" s="342"/>
      <c r="I2215" s="36"/>
      <c r="J2215" s="36"/>
      <c r="K2215" s="412"/>
      <c r="L2215" s="2"/>
      <c r="M2215" s="1">
        <v>4</v>
      </c>
      <c r="N2215" s="15">
        <f>A2214</f>
        <v>45066</v>
      </c>
      <c r="O2215" s="15" t="str">
        <f>IF(A2216="","",A2216)</f>
        <v>Uco</v>
      </c>
      <c r="P2215" s="37" t="str">
        <f>A2213</f>
        <v>Sat</v>
      </c>
      <c r="U2215" s="38"/>
    </row>
    <row r="2216" spans="1:21" ht="14.25" customHeight="1">
      <c r="A2216" s="334" t="s">
        <v>848</v>
      </c>
      <c r="B2216" s="268"/>
      <c r="C2216" s="43"/>
      <c r="D2216" s="40"/>
      <c r="E2216" s="39"/>
      <c r="F2216" s="39"/>
      <c r="G2216" s="342"/>
      <c r="H2216" s="342"/>
      <c r="I2216" s="36"/>
      <c r="J2216" s="36"/>
      <c r="K2216" s="412"/>
      <c r="L2216" s="2"/>
      <c r="M2216" s="1">
        <v>5</v>
      </c>
      <c r="N2216" s="15">
        <f>A2214</f>
        <v>45066</v>
      </c>
      <c r="O2216" s="15" t="str">
        <f>IF(A2216="","",A2216)</f>
        <v>Uco</v>
      </c>
      <c r="P2216" s="37" t="str">
        <f>A2213</f>
        <v>Sat</v>
      </c>
      <c r="U2216" s="38"/>
    </row>
    <row r="2217" spans="1:21" ht="14.25" customHeight="1">
      <c r="A2217" s="335" t="s">
        <v>3214</v>
      </c>
      <c r="B2217" s="268"/>
      <c r="C2217" s="42"/>
      <c r="D2217" s="40"/>
      <c r="E2217" s="28"/>
      <c r="F2217" s="39"/>
      <c r="G2217" s="36"/>
      <c r="H2217" s="36"/>
      <c r="I2217" s="36"/>
      <c r="J2217" s="36"/>
      <c r="K2217" s="412"/>
      <c r="L2217" s="2"/>
      <c r="M2217" s="1">
        <v>6</v>
      </c>
      <c r="N2217" s="15">
        <f>A2214</f>
        <v>45066</v>
      </c>
      <c r="O2217" s="15" t="str">
        <f>IF(A2216="","",A2216)</f>
        <v>Uco</v>
      </c>
      <c r="P2217" s="37" t="str">
        <f>A2213</f>
        <v>Sat</v>
      </c>
      <c r="U2217" s="38"/>
    </row>
    <row r="2218" spans="1:21" ht="14.25" customHeight="1">
      <c r="A2218" s="335" t="s">
        <v>884</v>
      </c>
      <c r="B2218" s="268"/>
      <c r="C2218" s="42"/>
      <c r="D2218" s="521"/>
      <c r="E2218" s="28"/>
      <c r="F2218" s="39"/>
      <c r="G2218" s="36"/>
      <c r="H2218" s="36"/>
      <c r="I2218" s="36"/>
      <c r="J2218" s="36"/>
      <c r="K2218" s="412"/>
      <c r="L2218" s="2"/>
      <c r="M2218" s="1">
        <v>7</v>
      </c>
      <c r="N2218" s="15">
        <f>A2214</f>
        <v>45066</v>
      </c>
      <c r="O2218" s="15" t="str">
        <f>IF(A2216="","",A2216)</f>
        <v>Uco</v>
      </c>
      <c r="P2218" s="37" t="str">
        <f>A2213</f>
        <v>Sat</v>
      </c>
      <c r="U2218" s="38"/>
    </row>
    <row r="2219" spans="1:21" ht="14.25" customHeight="1">
      <c r="A2219" s="335" t="s">
        <v>92</v>
      </c>
      <c r="B2219" s="268"/>
      <c r="C2219" s="42"/>
      <c r="D2219" s="29" t="s">
        <v>1105</v>
      </c>
      <c r="E2219" s="28"/>
      <c r="F2219" s="39"/>
      <c r="G2219" s="36"/>
      <c r="H2219" s="36"/>
      <c r="I2219" s="36"/>
      <c r="J2219" s="36"/>
      <c r="K2219" s="412"/>
      <c r="L2219" s="2"/>
      <c r="M2219" s="1">
        <v>8</v>
      </c>
      <c r="N2219" s="15">
        <f>A2214</f>
        <v>45066</v>
      </c>
      <c r="O2219" s="15" t="str">
        <f>IF(A2216="","",A2216)</f>
        <v>Uco</v>
      </c>
      <c r="P2219" s="37" t="str">
        <f>A2213</f>
        <v>Sat</v>
      </c>
      <c r="U2219" s="38"/>
    </row>
    <row r="2220" spans="1:21" ht="14.25" customHeight="1">
      <c r="A2220" s="363"/>
      <c r="B2220" s="268"/>
      <c r="C2220" s="42"/>
      <c r="D2220" s="29"/>
      <c r="E2220" s="28"/>
      <c r="F2220" s="39"/>
      <c r="G2220" s="36"/>
      <c r="H2220" s="36"/>
      <c r="I2220" s="36"/>
      <c r="J2220" s="36"/>
      <c r="K2220" s="412"/>
      <c r="L2220" s="2"/>
      <c r="M2220" s="1">
        <v>9</v>
      </c>
      <c r="N2220" s="15">
        <f>A2214</f>
        <v>45066</v>
      </c>
      <c r="O2220" s="15" t="str">
        <f>IF(A2216="","",A2216)</f>
        <v>Uco</v>
      </c>
      <c r="P2220" s="37" t="str">
        <f>A2213</f>
        <v>Sat</v>
      </c>
      <c r="U2220" s="38"/>
    </row>
    <row r="2221" spans="1:21" ht="14.25" customHeight="1" thickBot="1">
      <c r="A2221" s="336" t="s">
        <v>3212</v>
      </c>
      <c r="B2221" s="277"/>
      <c r="C2221" s="284" t="s">
        <v>3208</v>
      </c>
      <c r="D2221" s="259"/>
      <c r="E2221" s="260"/>
      <c r="F2221" s="46"/>
      <c r="G2221" s="261"/>
      <c r="H2221" s="261"/>
      <c r="I2221" s="261"/>
      <c r="J2221" s="261"/>
      <c r="K2221" s="413"/>
      <c r="L2221" s="3"/>
      <c r="M2221" s="1">
        <v>10</v>
      </c>
      <c r="N2221" s="15">
        <f>A2214</f>
        <v>45066</v>
      </c>
      <c r="O2221" s="15" t="str">
        <f>IF(A2216="","",A2216)</f>
        <v>Uco</v>
      </c>
      <c r="P2221" s="37" t="str">
        <f>A2213</f>
        <v>Sat</v>
      </c>
      <c r="U2221" s="38"/>
    </row>
    <row r="2222" spans="1:21" s="239" customFormat="1" ht="14.25" customHeight="1">
      <c r="A2222" s="330"/>
      <c r="B2222" s="234"/>
      <c r="C2222" s="262"/>
      <c r="D2222" s="328"/>
      <c r="E2222" s="41"/>
      <c r="F2222" s="41"/>
      <c r="G2222" s="263"/>
      <c r="H2222" s="263"/>
      <c r="I2222" s="263"/>
      <c r="J2222" s="263"/>
      <c r="K2222" s="411"/>
      <c r="L2222" s="235"/>
      <c r="M2222" s="236"/>
      <c r="N2222" s="237"/>
      <c r="O2222" s="237"/>
      <c r="P2222" s="238"/>
      <c r="U2222" s="240"/>
    </row>
    <row r="2223" spans="1:21" ht="14.25" customHeight="1">
      <c r="A2223" s="331" t="s">
        <v>942</v>
      </c>
      <c r="B2223" s="268">
        <v>4</v>
      </c>
      <c r="C2223" s="42">
        <v>0.34722222222222227</v>
      </c>
      <c r="D2223" s="12" t="s">
        <v>3142</v>
      </c>
      <c r="E2223" s="28" t="s">
        <v>82</v>
      </c>
      <c r="F2223" s="329" t="s">
        <v>3135</v>
      </c>
      <c r="G2223" s="36">
        <v>720</v>
      </c>
      <c r="H2223" s="36"/>
      <c r="I2223" s="36">
        <v>216</v>
      </c>
      <c r="J2223" s="36">
        <v>484</v>
      </c>
      <c r="K2223" s="412">
        <v>0</v>
      </c>
      <c r="L2223" s="2"/>
      <c r="M2223" s="1">
        <v>2</v>
      </c>
      <c r="N2223" s="15">
        <f>A2224</f>
        <v>45069</v>
      </c>
      <c r="O2223" s="15" t="str">
        <f>IF(A2226="","",A2226)</f>
        <v>Uco</v>
      </c>
      <c r="P2223" s="37" t="str">
        <f>A2223</f>
        <v>Tue</v>
      </c>
      <c r="U2223" s="38"/>
    </row>
    <row r="2224" spans="1:21" ht="14.25" customHeight="1">
      <c r="A2224" s="332">
        <v>45069</v>
      </c>
      <c r="B2224" s="268"/>
      <c r="C2224" s="42"/>
      <c r="D2224" s="29" t="s">
        <v>3224</v>
      </c>
      <c r="E2224" s="39"/>
      <c r="F2224" s="329" t="s">
        <v>3222</v>
      </c>
      <c r="G2224" s="36"/>
      <c r="H2224" s="36"/>
      <c r="I2224" s="36"/>
      <c r="J2224" s="36"/>
      <c r="K2224" s="412"/>
      <c r="L2224" s="2"/>
      <c r="M2224" s="1">
        <v>3</v>
      </c>
      <c r="N2224" s="15">
        <f>A2224</f>
        <v>45069</v>
      </c>
      <c r="O2224" s="15" t="str">
        <f>IF(A2226="","",A2226)</f>
        <v>Uco</v>
      </c>
      <c r="P2224" s="37" t="str">
        <f>A2223</f>
        <v>Tue</v>
      </c>
      <c r="U2224" s="38"/>
    </row>
    <row r="2225" spans="1:21" ht="14.25" customHeight="1">
      <c r="A2225" s="333">
        <v>302</v>
      </c>
      <c r="B2225" s="268"/>
      <c r="C2225" s="42">
        <v>0.35069444444444442</v>
      </c>
      <c r="D2225" s="29" t="s">
        <v>3219</v>
      </c>
      <c r="E2225" s="28" t="s">
        <v>3223</v>
      </c>
      <c r="F2225" s="345" t="s">
        <v>3221</v>
      </c>
      <c r="G2225" s="36">
        <v>390</v>
      </c>
      <c r="H2225" s="342"/>
      <c r="I2225" s="36">
        <v>390</v>
      </c>
      <c r="J2225" s="36"/>
      <c r="K2225" s="412">
        <v>0</v>
      </c>
      <c r="L2225" s="2"/>
      <c r="M2225" s="1">
        <v>4</v>
      </c>
      <c r="N2225" s="15">
        <f>A2224</f>
        <v>45069</v>
      </c>
      <c r="O2225" s="15" t="str">
        <f>IF(A2226="","",A2226)</f>
        <v>Uco</v>
      </c>
      <c r="P2225" s="37" t="str">
        <f>A2223</f>
        <v>Tue</v>
      </c>
      <c r="U2225" s="38"/>
    </row>
    <row r="2226" spans="1:21" ht="14.25" customHeight="1">
      <c r="A2226" s="334" t="s">
        <v>848</v>
      </c>
      <c r="B2226" s="268"/>
      <c r="C2226" s="43"/>
      <c r="D2226" s="29" t="s">
        <v>3220</v>
      </c>
      <c r="E2226" s="343" t="s">
        <v>2850</v>
      </c>
      <c r="F2226" s="526"/>
      <c r="G2226" s="342"/>
      <c r="H2226" s="342"/>
      <c r="I2226" s="36"/>
      <c r="J2226" s="36"/>
      <c r="K2226" s="412"/>
      <c r="L2226" s="2"/>
      <c r="M2226" s="1">
        <v>5</v>
      </c>
      <c r="N2226" s="15">
        <f>A2224</f>
        <v>45069</v>
      </c>
      <c r="O2226" s="15" t="str">
        <f>IF(A2226="","",A2226)</f>
        <v>Uco</v>
      </c>
      <c r="P2226" s="37" t="str">
        <f>A2223</f>
        <v>Tue</v>
      </c>
      <c r="U2226" s="38"/>
    </row>
    <row r="2227" spans="1:21" ht="14.25" customHeight="1">
      <c r="A2227" s="340" t="s">
        <v>1298</v>
      </c>
      <c r="B2227" s="268"/>
      <c r="C2227" s="42"/>
      <c r="D2227" s="29"/>
      <c r="E2227" s="28"/>
      <c r="F2227" s="39"/>
      <c r="G2227" s="36"/>
      <c r="H2227" s="36"/>
      <c r="I2227" s="36"/>
      <c r="J2227" s="36"/>
      <c r="K2227" s="412"/>
      <c r="L2227" s="2"/>
      <c r="M2227" s="1">
        <v>6</v>
      </c>
      <c r="N2227" s="15">
        <f>A2224</f>
        <v>45069</v>
      </c>
      <c r="O2227" s="15" t="str">
        <f>IF(A2226="","",A2226)</f>
        <v>Uco</v>
      </c>
      <c r="P2227" s="37" t="str">
        <f>A2223</f>
        <v>Tue</v>
      </c>
      <c r="U2227" s="38"/>
    </row>
    <row r="2228" spans="1:21" ht="14.25" customHeight="1">
      <c r="A2228" s="335" t="s">
        <v>3225</v>
      </c>
      <c r="B2228" s="268"/>
      <c r="C2228" s="42"/>
      <c r="D2228" s="29"/>
      <c r="E2228" s="28"/>
      <c r="F2228" s="39"/>
      <c r="G2228" s="36"/>
      <c r="H2228" s="36"/>
      <c r="I2228" s="36"/>
      <c r="J2228" s="36"/>
      <c r="K2228" s="412"/>
      <c r="L2228" s="2"/>
      <c r="M2228" s="1">
        <v>7</v>
      </c>
      <c r="N2228" s="15">
        <f>A2224</f>
        <v>45069</v>
      </c>
      <c r="O2228" s="15" t="str">
        <f>IF(A2226="","",A2226)</f>
        <v>Uco</v>
      </c>
      <c r="P2228" s="37" t="str">
        <f>A2223</f>
        <v>Tue</v>
      </c>
      <c r="U2228" s="38"/>
    </row>
    <row r="2229" spans="1:21" ht="14.25" customHeight="1">
      <c r="A2229" s="335" t="s">
        <v>3226</v>
      </c>
      <c r="B2229" s="268"/>
      <c r="C2229" s="42"/>
      <c r="D2229" s="29"/>
      <c r="E2229" s="28"/>
      <c r="F2229" s="39"/>
      <c r="G2229" s="36"/>
      <c r="H2229" s="36"/>
      <c r="I2229" s="36"/>
      <c r="J2229" s="36"/>
      <c r="K2229" s="412"/>
      <c r="L2229" s="2"/>
      <c r="M2229" s="1">
        <v>8</v>
      </c>
      <c r="N2229" s="15">
        <f>A2224</f>
        <v>45069</v>
      </c>
      <c r="O2229" s="15" t="str">
        <f>IF(A2226="","",A2226)</f>
        <v>Uco</v>
      </c>
      <c r="P2229" s="37" t="str">
        <f>A2223</f>
        <v>Tue</v>
      </c>
      <c r="U2229" s="38"/>
    </row>
    <row r="2230" spans="1:21" ht="14.25" customHeight="1">
      <c r="A2230" s="363"/>
      <c r="B2230" s="268"/>
      <c r="C2230" s="42"/>
      <c r="D2230" s="29"/>
      <c r="E2230" s="28"/>
      <c r="F2230" s="39"/>
      <c r="G2230" s="36"/>
      <c r="H2230" s="36"/>
      <c r="I2230" s="36"/>
      <c r="J2230" s="36"/>
      <c r="K2230" s="412"/>
      <c r="L2230" s="2"/>
      <c r="M2230" s="1">
        <v>9</v>
      </c>
      <c r="N2230" s="15">
        <f>A2224</f>
        <v>45069</v>
      </c>
      <c r="O2230" s="15" t="str">
        <f>IF(A2226="","",A2226)</f>
        <v>Uco</v>
      </c>
      <c r="P2230" s="37" t="str">
        <f>A2223</f>
        <v>Tue</v>
      </c>
      <c r="U2230" s="38"/>
    </row>
    <row r="2231" spans="1:21" ht="14.25" customHeight="1" thickBot="1">
      <c r="A2231" s="336" t="s">
        <v>1469</v>
      </c>
      <c r="B2231" s="277"/>
      <c r="C2231" s="284" t="s">
        <v>3155</v>
      </c>
      <c r="D2231" s="259"/>
      <c r="E2231" s="260"/>
      <c r="F2231" s="46"/>
      <c r="G2231" s="261"/>
      <c r="H2231" s="261"/>
      <c r="I2231" s="261"/>
      <c r="J2231" s="261"/>
      <c r="K2231" s="413"/>
      <c r="L2231" s="3"/>
      <c r="M2231" s="1">
        <v>10</v>
      </c>
      <c r="N2231" s="15">
        <f>A2224</f>
        <v>45069</v>
      </c>
      <c r="O2231" s="15" t="str">
        <f>IF(A2226="","",A2226)</f>
        <v>Uco</v>
      </c>
      <c r="P2231" s="37" t="str">
        <f>A2223</f>
        <v>Tue</v>
      </c>
      <c r="U2231" s="38"/>
    </row>
    <row r="2232" spans="1:21" s="239" customFormat="1" ht="14.25" customHeight="1">
      <c r="A2232" s="330"/>
      <c r="B2232" s="234"/>
      <c r="C2232" s="262"/>
      <c r="D2232" s="328"/>
      <c r="E2232" s="41"/>
      <c r="F2232" s="41"/>
      <c r="G2232" s="263"/>
      <c r="H2232" s="263"/>
      <c r="I2232" s="263"/>
      <c r="J2232" s="263"/>
      <c r="K2232" s="411"/>
      <c r="L2232" s="235"/>
      <c r="M2232" s="236"/>
      <c r="N2232" s="237"/>
      <c r="O2232" s="237"/>
      <c r="P2232" s="238"/>
      <c r="U2232" s="240"/>
    </row>
    <row r="2233" spans="1:21" ht="14.25" customHeight="1">
      <c r="A2233" s="331" t="s">
        <v>943</v>
      </c>
      <c r="B2233" s="268">
        <v>4</v>
      </c>
      <c r="C2233" s="42">
        <v>0.36458333333333331</v>
      </c>
      <c r="D2233" s="12" t="s">
        <v>3142</v>
      </c>
      <c r="E2233" s="28" t="s">
        <v>82</v>
      </c>
      <c r="F2233" s="329" t="s">
        <v>3135</v>
      </c>
      <c r="G2233" s="36">
        <v>720</v>
      </c>
      <c r="H2233" s="36"/>
      <c r="I2233" s="36">
        <v>216</v>
      </c>
      <c r="J2233" s="36">
        <v>484</v>
      </c>
      <c r="K2233" s="412">
        <v>0</v>
      </c>
      <c r="L2233" s="2"/>
      <c r="M2233" s="1">
        <v>2</v>
      </c>
      <c r="N2233" s="15">
        <f>A2234</f>
        <v>45070</v>
      </c>
      <c r="O2233" s="15" t="str">
        <f>IF(A2236="","",A2236)</f>
        <v>Luján</v>
      </c>
      <c r="P2233" s="37" t="str">
        <f>A2233</f>
        <v>Wed</v>
      </c>
      <c r="U2233" s="38"/>
    </row>
    <row r="2234" spans="1:21" ht="14.25" customHeight="1">
      <c r="A2234" s="332">
        <v>45070</v>
      </c>
      <c r="B2234" s="268"/>
      <c r="C2234" s="42"/>
      <c r="D2234" s="29" t="s">
        <v>3224</v>
      </c>
      <c r="E2234" s="39"/>
      <c r="F2234" s="329" t="s">
        <v>3287</v>
      </c>
      <c r="G2234" s="36"/>
      <c r="H2234" s="36"/>
      <c r="I2234" s="36"/>
      <c r="J2234" s="36"/>
      <c r="K2234" s="412"/>
      <c r="L2234" s="2"/>
      <c r="M2234" s="1">
        <v>3</v>
      </c>
      <c r="N2234" s="15">
        <f>A2234</f>
        <v>45070</v>
      </c>
      <c r="O2234" s="15" t="str">
        <f>IF(A2236="","",A2236)</f>
        <v>Luján</v>
      </c>
      <c r="P2234" s="37" t="str">
        <f>A2233</f>
        <v>Wed</v>
      </c>
      <c r="U2234" s="38"/>
    </row>
    <row r="2235" spans="1:21" ht="14.25" customHeight="1">
      <c r="A2235" s="333">
        <v>303</v>
      </c>
      <c r="B2235" s="268"/>
      <c r="C2235" s="42">
        <v>0.37152777777777773</v>
      </c>
      <c r="D2235" s="29" t="s">
        <v>3228</v>
      </c>
      <c r="E2235" s="28" t="s">
        <v>3232</v>
      </c>
      <c r="F2235" s="329" t="s">
        <v>1194</v>
      </c>
      <c r="G2235" s="36">
        <v>370</v>
      </c>
      <c r="H2235" s="36"/>
      <c r="I2235" s="36">
        <v>370</v>
      </c>
      <c r="J2235" s="36"/>
      <c r="K2235" s="412">
        <v>0</v>
      </c>
      <c r="L2235" s="2"/>
      <c r="M2235" s="1">
        <v>4</v>
      </c>
      <c r="N2235" s="15">
        <f>A2234</f>
        <v>45070</v>
      </c>
      <c r="O2235" s="15" t="str">
        <f>IF(A2236="","",A2236)</f>
        <v>Luján</v>
      </c>
      <c r="P2235" s="37" t="str">
        <f>A2233</f>
        <v>Wed</v>
      </c>
      <c r="U2235" s="38"/>
    </row>
    <row r="2236" spans="1:21" ht="14.25" customHeight="1">
      <c r="A2236" s="334" t="s">
        <v>64</v>
      </c>
      <c r="B2236" s="268"/>
      <c r="C2236" s="42"/>
      <c r="D2236" s="29" t="s">
        <v>3233</v>
      </c>
      <c r="E2236" s="28"/>
      <c r="F2236" s="39"/>
      <c r="G2236" s="36"/>
      <c r="H2236" s="36"/>
      <c r="I2236" s="36"/>
      <c r="J2236" s="36"/>
      <c r="K2236" s="412"/>
      <c r="L2236" s="2"/>
      <c r="M2236" s="1">
        <v>5</v>
      </c>
      <c r="N2236" s="15">
        <f>A2234</f>
        <v>45070</v>
      </c>
      <c r="O2236" s="15" t="str">
        <f>IF(A2236="","",A2236)</f>
        <v>Luján</v>
      </c>
      <c r="P2236" s="37" t="str">
        <f>A2233</f>
        <v>Wed</v>
      </c>
      <c r="U2236" s="38"/>
    </row>
    <row r="2237" spans="1:21" ht="14.25" customHeight="1">
      <c r="A2237" s="335" t="s">
        <v>3235</v>
      </c>
      <c r="B2237" s="268"/>
      <c r="C2237" s="42"/>
      <c r="D2237" s="29"/>
      <c r="E2237" s="28"/>
      <c r="F2237" s="39"/>
      <c r="G2237" s="36"/>
      <c r="H2237" s="36"/>
      <c r="I2237" s="36"/>
      <c r="J2237" s="36"/>
      <c r="K2237" s="412"/>
      <c r="L2237" s="2"/>
      <c r="M2237" s="1">
        <v>6</v>
      </c>
      <c r="N2237" s="15">
        <f>A2234</f>
        <v>45070</v>
      </c>
      <c r="O2237" s="15" t="str">
        <f>IF(A2236="","",A2236)</f>
        <v>Luján</v>
      </c>
      <c r="P2237" s="37" t="str">
        <f>A2233</f>
        <v>Wed</v>
      </c>
      <c r="U2237" s="38"/>
    </row>
    <row r="2238" spans="1:21" ht="14.25" customHeight="1">
      <c r="A2238" s="335" t="s">
        <v>1346</v>
      </c>
      <c r="B2238" s="268"/>
      <c r="C2238" s="42"/>
      <c r="D2238" s="29"/>
      <c r="E2238" s="28"/>
      <c r="F2238" s="39"/>
      <c r="G2238" s="36"/>
      <c r="H2238" s="36"/>
      <c r="I2238" s="36"/>
      <c r="J2238" s="36"/>
      <c r="K2238" s="412"/>
      <c r="L2238" s="2"/>
      <c r="M2238" s="1">
        <v>7</v>
      </c>
      <c r="N2238" s="15">
        <f>A2234</f>
        <v>45070</v>
      </c>
      <c r="O2238" s="15" t="str">
        <f>IF(A2236="","",A2236)</f>
        <v>Luján</v>
      </c>
      <c r="P2238" s="37" t="str">
        <f>A2233</f>
        <v>Wed</v>
      </c>
      <c r="U2238" s="38"/>
    </row>
    <row r="2239" spans="1:21" ht="14.25" customHeight="1">
      <c r="A2239" s="335" t="s">
        <v>1028</v>
      </c>
      <c r="B2239" s="268"/>
      <c r="C2239" s="42"/>
      <c r="D2239" s="29"/>
      <c r="E2239" s="28"/>
      <c r="F2239" s="39"/>
      <c r="G2239" s="36"/>
      <c r="H2239" s="36"/>
      <c r="I2239" s="36"/>
      <c r="J2239" s="36"/>
      <c r="K2239" s="412"/>
      <c r="L2239" s="2"/>
      <c r="M2239" s="1">
        <v>8</v>
      </c>
      <c r="N2239" s="15">
        <f>A2234</f>
        <v>45070</v>
      </c>
      <c r="O2239" s="15" t="str">
        <f>IF(A2236="","",A2236)</f>
        <v>Luján</v>
      </c>
      <c r="P2239" s="37" t="str">
        <f>A2233</f>
        <v>Wed</v>
      </c>
      <c r="U2239" s="38"/>
    </row>
    <row r="2240" spans="1:21" ht="14.25" customHeight="1">
      <c r="A2240" s="335" t="s">
        <v>3236</v>
      </c>
      <c r="B2240" s="268"/>
      <c r="C2240" s="42"/>
      <c r="D2240" s="29"/>
      <c r="E2240" s="28"/>
      <c r="F2240" s="39"/>
      <c r="G2240" s="36"/>
      <c r="H2240" s="36"/>
      <c r="I2240" s="36"/>
      <c r="J2240" s="36"/>
      <c r="K2240" s="412"/>
      <c r="L2240" s="2"/>
      <c r="M2240" s="1">
        <v>9</v>
      </c>
      <c r="N2240" s="15">
        <f>A2234</f>
        <v>45070</v>
      </c>
      <c r="O2240" s="15" t="str">
        <f>IF(A2236="","",A2236)</f>
        <v>Luján</v>
      </c>
      <c r="P2240" s="37" t="str">
        <f>A2233</f>
        <v>Wed</v>
      </c>
      <c r="U2240" s="38"/>
    </row>
    <row r="2241" spans="1:21" ht="14.25" customHeight="1" thickBot="1">
      <c r="A2241" s="336" t="s">
        <v>3234</v>
      </c>
      <c r="B2241" s="277"/>
      <c r="C2241" s="284" t="s">
        <v>2814</v>
      </c>
      <c r="D2241" s="259"/>
      <c r="E2241" s="260"/>
      <c r="F2241" s="46"/>
      <c r="G2241" s="261"/>
      <c r="H2241" s="261"/>
      <c r="I2241" s="261"/>
      <c r="J2241" s="261"/>
      <c r="K2241" s="413"/>
      <c r="L2241" s="3"/>
      <c r="M2241" s="1">
        <v>10</v>
      </c>
      <c r="N2241" s="15">
        <f>A2234</f>
        <v>45070</v>
      </c>
      <c r="O2241" s="15" t="str">
        <f>IF(A2236="","",A2236)</f>
        <v>Luján</v>
      </c>
      <c r="P2241" s="37" t="str">
        <f>A2233</f>
        <v>Wed</v>
      </c>
      <c r="U2241" s="38"/>
    </row>
    <row r="2242" spans="1:21" s="246" customFormat="1" ht="14.25" customHeight="1">
      <c r="A2242" s="330"/>
      <c r="B2242" s="242"/>
      <c r="C2242" s="324"/>
      <c r="D2242" s="465"/>
      <c r="E2242" s="255"/>
      <c r="F2242" s="255"/>
      <c r="G2242" s="245"/>
      <c r="H2242" s="245"/>
      <c r="I2242" s="245"/>
      <c r="J2242" s="245"/>
      <c r="K2242" s="245"/>
      <c r="L2242" s="244"/>
      <c r="N2242" s="247"/>
      <c r="O2242" s="247"/>
      <c r="P2242" s="248"/>
      <c r="U2242" s="249"/>
    </row>
    <row r="2243" spans="1:21" s="252" customFormat="1" ht="14.25" customHeight="1">
      <c r="A2243" s="331" t="s">
        <v>945</v>
      </c>
      <c r="B2243" s="272">
        <v>2</v>
      </c>
      <c r="C2243" s="325">
        <v>0.35416666666666669</v>
      </c>
      <c r="D2243" s="270" t="s">
        <v>3230</v>
      </c>
      <c r="E2243" s="269" t="s">
        <v>343</v>
      </c>
      <c r="F2243" s="244"/>
      <c r="G2243" s="251">
        <v>390</v>
      </c>
      <c r="H2243" s="251">
        <v>390</v>
      </c>
      <c r="I2243" s="251"/>
      <c r="J2243" s="251"/>
      <c r="K2243" s="454">
        <v>0</v>
      </c>
      <c r="L2243" s="250"/>
      <c r="M2243" s="252">
        <v>2</v>
      </c>
      <c r="N2243" s="253">
        <f>A2244</f>
        <v>45072</v>
      </c>
      <c r="O2243" s="253" t="str">
        <f>IF(A2246="","",A2246)</f>
        <v>Uco</v>
      </c>
      <c r="P2243" s="254" t="str">
        <f>A2243</f>
        <v>Fri</v>
      </c>
      <c r="U2243" s="253"/>
    </row>
    <row r="2244" spans="1:21" s="252" customFormat="1" ht="14.25" customHeight="1">
      <c r="A2244" s="332">
        <v>45072</v>
      </c>
      <c r="B2244" s="272"/>
      <c r="C2244" s="325"/>
      <c r="D2244" s="271" t="s">
        <v>3231</v>
      </c>
      <c r="E2244" s="244"/>
      <c r="F2244" s="244"/>
      <c r="G2244" s="251"/>
      <c r="H2244" s="251"/>
      <c r="I2244" s="251"/>
      <c r="J2244" s="251"/>
      <c r="K2244" s="454"/>
      <c r="L2244" s="250"/>
      <c r="M2244" s="252">
        <v>3</v>
      </c>
      <c r="N2244" s="253">
        <f>A2244</f>
        <v>45072</v>
      </c>
      <c r="O2244" s="253" t="str">
        <f>IF(A2246="","",A2246)</f>
        <v>Uco</v>
      </c>
      <c r="P2244" s="254" t="str">
        <f>A2243</f>
        <v>Fri</v>
      </c>
      <c r="U2244" s="253"/>
    </row>
    <row r="2245" spans="1:21" s="252" customFormat="1" ht="14.25" customHeight="1">
      <c r="A2245" s="333">
        <v>304</v>
      </c>
      <c r="B2245" s="272"/>
      <c r="C2245" s="325"/>
      <c r="D2245" s="271"/>
      <c r="E2245" s="269"/>
      <c r="F2245" s="269"/>
      <c r="G2245" s="251"/>
      <c r="H2245" s="267"/>
      <c r="I2245" s="251"/>
      <c r="J2245" s="251"/>
      <c r="K2245" s="454"/>
      <c r="L2245" s="250"/>
      <c r="M2245" s="252">
        <v>4</v>
      </c>
      <c r="N2245" s="253">
        <f>A2244</f>
        <v>45072</v>
      </c>
      <c r="O2245" s="253" t="str">
        <f>IF(A2246="","",A2246)</f>
        <v>Uco</v>
      </c>
      <c r="P2245" s="254" t="str">
        <f>A2243</f>
        <v>Fri</v>
      </c>
      <c r="U2245" s="253"/>
    </row>
    <row r="2246" spans="1:21" s="252" customFormat="1" ht="14.25" customHeight="1">
      <c r="A2246" s="334" t="s">
        <v>848</v>
      </c>
      <c r="B2246" s="272"/>
      <c r="C2246" s="326"/>
      <c r="D2246" s="256"/>
      <c r="E2246" s="244"/>
      <c r="F2246" s="244"/>
      <c r="G2246" s="267"/>
      <c r="H2246" s="267"/>
      <c r="I2246" s="251"/>
      <c r="J2246" s="251"/>
      <c r="K2246" s="454"/>
      <c r="L2246" s="250"/>
      <c r="M2246" s="252">
        <v>5</v>
      </c>
      <c r="N2246" s="253">
        <f>A2244</f>
        <v>45072</v>
      </c>
      <c r="O2246" s="253" t="str">
        <f>IF(A2246="","",A2246)</f>
        <v>Uco</v>
      </c>
      <c r="P2246" s="254" t="str">
        <f>A2243</f>
        <v>Fri</v>
      </c>
      <c r="U2246" s="253"/>
    </row>
    <row r="2247" spans="1:21" s="252" customFormat="1" ht="14.25" customHeight="1">
      <c r="A2247" s="335" t="s">
        <v>3241</v>
      </c>
      <c r="B2247" s="272"/>
      <c r="C2247" s="325"/>
      <c r="D2247" s="271"/>
      <c r="E2247" s="269"/>
      <c r="F2247" s="244"/>
      <c r="G2247" s="251"/>
      <c r="H2247" s="251"/>
      <c r="I2247" s="251"/>
      <c r="J2247" s="251"/>
      <c r="K2247" s="454"/>
      <c r="L2247" s="250"/>
      <c r="M2247" s="252">
        <v>6</v>
      </c>
      <c r="N2247" s="253">
        <f>A2244</f>
        <v>45072</v>
      </c>
      <c r="O2247" s="253" t="str">
        <f>IF(A2246="","",A2246)</f>
        <v>Uco</v>
      </c>
      <c r="P2247" s="254" t="str">
        <f>A2243</f>
        <v>Fri</v>
      </c>
      <c r="U2247" s="253"/>
    </row>
    <row r="2248" spans="1:21" s="252" customFormat="1" ht="14.25" customHeight="1">
      <c r="A2248" s="335" t="s">
        <v>998</v>
      </c>
      <c r="B2248" s="272"/>
      <c r="C2248" s="325"/>
      <c r="D2248" s="271"/>
      <c r="E2248" s="269"/>
      <c r="F2248" s="244"/>
      <c r="G2248" s="251"/>
      <c r="H2248" s="251"/>
      <c r="I2248" s="251"/>
      <c r="J2248" s="251"/>
      <c r="K2248" s="454"/>
      <c r="L2248" s="250"/>
      <c r="M2248" s="252">
        <v>7</v>
      </c>
      <c r="N2248" s="253">
        <f>A2244</f>
        <v>45072</v>
      </c>
      <c r="O2248" s="253" t="str">
        <f>IF(A2246="","",A2246)</f>
        <v>Uco</v>
      </c>
      <c r="P2248" s="254" t="str">
        <f>A2243</f>
        <v>Fri</v>
      </c>
      <c r="U2248" s="253"/>
    </row>
    <row r="2249" spans="1:21" s="252" customFormat="1" ht="14.25" customHeight="1">
      <c r="A2249" s="335" t="s">
        <v>3237</v>
      </c>
      <c r="B2249" s="272"/>
      <c r="C2249" s="325"/>
      <c r="D2249" s="271"/>
      <c r="E2249" s="269"/>
      <c r="F2249" s="244"/>
      <c r="G2249" s="251"/>
      <c r="H2249" s="251"/>
      <c r="I2249" s="251"/>
      <c r="J2249" s="251"/>
      <c r="K2249" s="454"/>
      <c r="L2249" s="250"/>
      <c r="M2249" s="252">
        <v>8</v>
      </c>
      <c r="N2249" s="253">
        <f>A2244</f>
        <v>45072</v>
      </c>
      <c r="O2249" s="253" t="str">
        <f>IF(A2246="","",A2246)</f>
        <v>Uco</v>
      </c>
      <c r="P2249" s="254" t="str">
        <f>A2243</f>
        <v>Fri</v>
      </c>
      <c r="U2249" s="253"/>
    </row>
    <row r="2250" spans="1:21" s="252" customFormat="1" ht="14.25" customHeight="1">
      <c r="A2250" s="337"/>
      <c r="B2250" s="272"/>
      <c r="C2250" s="325"/>
      <c r="D2250" s="271"/>
      <c r="E2250" s="269"/>
      <c r="F2250" s="244"/>
      <c r="G2250" s="251"/>
      <c r="H2250" s="251"/>
      <c r="I2250" s="251"/>
      <c r="J2250" s="251"/>
      <c r="K2250" s="454"/>
      <c r="L2250" s="250"/>
      <c r="M2250" s="252">
        <v>9</v>
      </c>
      <c r="N2250" s="253">
        <f>A2244</f>
        <v>45072</v>
      </c>
      <c r="O2250" s="253" t="str">
        <f>IF(A2246="","",A2246)</f>
        <v>Uco</v>
      </c>
      <c r="P2250" s="254" t="str">
        <f>A2243</f>
        <v>Fri</v>
      </c>
      <c r="U2250" s="253"/>
    </row>
    <row r="2251" spans="1:21" s="252" customFormat="1" ht="14.25" customHeight="1" thickBot="1">
      <c r="A2251" s="373" t="s">
        <v>3240</v>
      </c>
      <c r="B2251" s="278"/>
      <c r="C2251" s="327" t="s">
        <v>3218</v>
      </c>
      <c r="D2251" s="264"/>
      <c r="E2251" s="265"/>
      <c r="F2251" s="258"/>
      <c r="G2251" s="266"/>
      <c r="H2251" s="266"/>
      <c r="I2251" s="266"/>
      <c r="J2251" s="266"/>
      <c r="K2251" s="459"/>
      <c r="L2251" s="257"/>
      <c r="M2251" s="252">
        <v>10</v>
      </c>
      <c r="N2251" s="253">
        <f>A2244</f>
        <v>45072</v>
      </c>
      <c r="O2251" s="253" t="str">
        <f>IF(A2246="","",A2246)</f>
        <v>Uco</v>
      </c>
      <c r="P2251" s="254" t="str">
        <f>A2243</f>
        <v>Fri</v>
      </c>
      <c r="U2251" s="253"/>
    </row>
    <row r="2252" spans="1:21" s="239" customFormat="1" ht="14.25" customHeight="1">
      <c r="A2252" s="330"/>
      <c r="B2252" s="234"/>
      <c r="C2252" s="262"/>
      <c r="D2252" s="232"/>
      <c r="E2252" s="41"/>
      <c r="F2252" s="41"/>
      <c r="G2252" s="263"/>
      <c r="H2252" s="263"/>
      <c r="I2252" s="263"/>
      <c r="J2252" s="263"/>
      <c r="K2252" s="411"/>
      <c r="L2252" s="235"/>
      <c r="M2252" s="236"/>
      <c r="N2252" s="237"/>
      <c r="O2252" s="237"/>
      <c r="P2252" s="238"/>
      <c r="U2252" s="240"/>
    </row>
    <row r="2253" spans="1:21" ht="14.25" customHeight="1">
      <c r="A2253" s="331" t="s">
        <v>947</v>
      </c>
      <c r="B2253" s="268">
        <v>2</v>
      </c>
      <c r="C2253" s="42">
        <v>0.35069444444444442</v>
      </c>
      <c r="D2253" s="12" t="s">
        <v>3194</v>
      </c>
      <c r="E2253" s="28" t="s">
        <v>351</v>
      </c>
      <c r="F2253" s="513" t="s">
        <v>2866</v>
      </c>
      <c r="G2253" s="36">
        <v>720</v>
      </c>
      <c r="H2253" s="36"/>
      <c r="I2253" s="36" t="s">
        <v>3238</v>
      </c>
      <c r="J2253" s="36"/>
      <c r="K2253" s="412">
        <v>0</v>
      </c>
      <c r="L2253" s="2"/>
      <c r="M2253" s="1">
        <v>2</v>
      </c>
      <c r="N2253" s="15">
        <f>A2254</f>
        <v>45074</v>
      </c>
      <c r="O2253" s="15" t="str">
        <f>IF(A2256="","",A2256)</f>
        <v>Uco</v>
      </c>
      <c r="P2253" s="37" t="str">
        <f>A2253</f>
        <v>Sun</v>
      </c>
      <c r="U2253" s="38"/>
    </row>
    <row r="2254" spans="1:21" ht="14.25" customHeight="1">
      <c r="A2254" s="332">
        <v>45074</v>
      </c>
      <c r="B2254" s="268"/>
      <c r="C2254" s="42"/>
      <c r="D2254" s="29" t="s">
        <v>3229</v>
      </c>
      <c r="E2254" s="28"/>
      <c r="F2254" s="39" t="s">
        <v>2976</v>
      </c>
      <c r="G2254" s="342"/>
      <c r="H2254" s="342"/>
      <c r="I2254" s="342"/>
      <c r="J2254" s="36"/>
      <c r="K2254" s="412"/>
      <c r="L2254" s="2"/>
      <c r="M2254" s="1">
        <v>3</v>
      </c>
      <c r="N2254" s="15">
        <f>A2254</f>
        <v>45074</v>
      </c>
      <c r="O2254" s="15" t="str">
        <f>IF(A2256="","",A2256)</f>
        <v>Uco</v>
      </c>
      <c r="P2254" s="37" t="str">
        <f>A2253</f>
        <v>Sun</v>
      </c>
      <c r="U2254" s="38"/>
    </row>
    <row r="2255" spans="1:21" ht="14.25" customHeight="1">
      <c r="A2255" s="333">
        <v>305</v>
      </c>
      <c r="B2255" s="268"/>
      <c r="C2255" s="42"/>
      <c r="D2255" s="29"/>
      <c r="E2255" s="28"/>
      <c r="F2255" s="370" t="s">
        <v>1912</v>
      </c>
      <c r="G2255" s="36"/>
      <c r="H2255" s="342"/>
      <c r="I2255" s="36"/>
      <c r="J2255" s="36"/>
      <c r="K2255" s="412"/>
      <c r="L2255" s="2"/>
      <c r="M2255" s="1">
        <v>4</v>
      </c>
      <c r="N2255" s="15">
        <f>A2254</f>
        <v>45074</v>
      </c>
      <c r="O2255" s="15" t="str">
        <f>IF(A2256="","",A2256)</f>
        <v>Uco</v>
      </c>
      <c r="P2255" s="37" t="str">
        <f>A2253</f>
        <v>Sun</v>
      </c>
      <c r="U2255" s="38"/>
    </row>
    <row r="2256" spans="1:21" ht="14.25" customHeight="1">
      <c r="A2256" s="334" t="s">
        <v>848</v>
      </c>
      <c r="B2256" s="268"/>
      <c r="C2256" s="43"/>
      <c r="D2256" s="40"/>
      <c r="E2256" s="39"/>
      <c r="F2256" s="39"/>
      <c r="G2256" s="342"/>
      <c r="H2256" s="342"/>
      <c r="I2256" s="36"/>
      <c r="J2256" s="36"/>
      <c r="K2256" s="412"/>
      <c r="L2256" s="2"/>
      <c r="M2256" s="1">
        <v>5</v>
      </c>
      <c r="N2256" s="15">
        <f>A2254</f>
        <v>45074</v>
      </c>
      <c r="O2256" s="15" t="str">
        <f>IF(A2256="","",A2256)</f>
        <v>Uco</v>
      </c>
      <c r="P2256" s="37" t="str">
        <f>A2253</f>
        <v>Sun</v>
      </c>
      <c r="U2256" s="38"/>
    </row>
    <row r="2257" spans="1:21" ht="14.25" customHeight="1">
      <c r="A2257" s="335" t="s">
        <v>2621</v>
      </c>
      <c r="B2257" s="268"/>
      <c r="C2257" s="42"/>
      <c r="D2257" s="232" t="s">
        <v>3201</v>
      </c>
      <c r="E2257" s="39" t="s">
        <v>3251</v>
      </c>
      <c r="F2257" s="39"/>
      <c r="G2257" s="36"/>
      <c r="H2257" s="36"/>
      <c r="I2257" s="36"/>
      <c r="J2257" s="36"/>
      <c r="K2257" s="412"/>
      <c r="L2257" s="2"/>
      <c r="M2257" s="1">
        <v>6</v>
      </c>
      <c r="N2257" s="15">
        <f>A2254</f>
        <v>45074</v>
      </c>
      <c r="O2257" s="15" t="str">
        <f>IF(A2256="","",A2256)</f>
        <v>Uco</v>
      </c>
      <c r="P2257" s="37" t="str">
        <f>A2253</f>
        <v>Sun</v>
      </c>
      <c r="U2257" s="38"/>
    </row>
    <row r="2258" spans="1:21" ht="14.25" customHeight="1">
      <c r="A2258" s="335" t="s">
        <v>3195</v>
      </c>
      <c r="B2258" s="268"/>
      <c r="C2258" s="42"/>
      <c r="D2258" s="232" t="s">
        <v>3201</v>
      </c>
      <c r="E2258" s="28"/>
      <c r="F2258" s="39"/>
      <c r="G2258" s="36"/>
      <c r="H2258" s="36"/>
      <c r="I2258" s="36"/>
      <c r="J2258" s="36"/>
      <c r="K2258" s="412"/>
      <c r="L2258" s="2"/>
      <c r="M2258" s="1">
        <v>7</v>
      </c>
      <c r="N2258" s="15">
        <f>A2254</f>
        <v>45074</v>
      </c>
      <c r="O2258" s="15" t="str">
        <f>IF(A2256="","",A2256)</f>
        <v>Uco</v>
      </c>
      <c r="P2258" s="37" t="str">
        <f>A2253</f>
        <v>Sun</v>
      </c>
      <c r="U2258" s="38"/>
    </row>
    <row r="2259" spans="1:21" ht="14.25" customHeight="1">
      <c r="A2259" s="335" t="s">
        <v>3248</v>
      </c>
      <c r="B2259" s="268"/>
      <c r="C2259" s="42"/>
      <c r="D2259" s="29"/>
      <c r="E2259" s="28"/>
      <c r="F2259" s="39"/>
      <c r="G2259" s="36"/>
      <c r="H2259" s="36"/>
      <c r="I2259" s="36"/>
      <c r="J2259" s="36"/>
      <c r="K2259" s="412"/>
      <c r="L2259" s="2"/>
      <c r="M2259" s="1">
        <v>8</v>
      </c>
      <c r="N2259" s="15">
        <f>A2254</f>
        <v>45074</v>
      </c>
      <c r="O2259" s="15" t="str">
        <f>IF(A2256="","",A2256)</f>
        <v>Uco</v>
      </c>
      <c r="P2259" s="37" t="str">
        <f>A2253</f>
        <v>Sun</v>
      </c>
      <c r="U2259" s="38"/>
    </row>
    <row r="2260" spans="1:21" ht="14.25" customHeight="1">
      <c r="A2260" s="337"/>
      <c r="B2260" s="268"/>
      <c r="C2260" s="42"/>
      <c r="D2260" s="29"/>
      <c r="E2260" s="28"/>
      <c r="F2260" s="39"/>
      <c r="G2260" s="36"/>
      <c r="H2260" s="36"/>
      <c r="I2260" s="36"/>
      <c r="J2260" s="36"/>
      <c r="K2260" s="412"/>
      <c r="L2260" s="2"/>
      <c r="M2260" s="1">
        <v>9</v>
      </c>
      <c r="N2260" s="15">
        <f>A2254</f>
        <v>45074</v>
      </c>
      <c r="O2260" s="15" t="str">
        <f>IF(A2256="","",A2256)</f>
        <v>Uco</v>
      </c>
      <c r="P2260" s="37" t="str">
        <f>A2253</f>
        <v>Sun</v>
      </c>
      <c r="U2260" s="38"/>
    </row>
    <row r="2261" spans="1:21" ht="14.25" customHeight="1" thickBot="1">
      <c r="A2261" s="336" t="s">
        <v>3239</v>
      </c>
      <c r="B2261" s="277"/>
      <c r="C2261" s="284" t="s">
        <v>3200</v>
      </c>
      <c r="D2261" s="259"/>
      <c r="E2261" s="260"/>
      <c r="F2261" s="46"/>
      <c r="G2261" s="261"/>
      <c r="H2261" s="261"/>
      <c r="I2261" s="261"/>
      <c r="J2261" s="261"/>
      <c r="K2261" s="413"/>
      <c r="L2261" s="3"/>
      <c r="M2261" s="1">
        <v>10</v>
      </c>
      <c r="N2261" s="15">
        <f>A2254</f>
        <v>45074</v>
      </c>
      <c r="O2261" s="15" t="str">
        <f>IF(A2256="","",A2256)</f>
        <v>Uco</v>
      </c>
      <c r="P2261" s="37" t="str">
        <f>A2253</f>
        <v>Sun</v>
      </c>
      <c r="U2261" s="38"/>
    </row>
    <row r="2262" spans="1:21" s="239" customFormat="1" ht="14.25" customHeight="1">
      <c r="A2262" s="330"/>
      <c r="B2262" s="234"/>
      <c r="C2262" s="262"/>
      <c r="D2262" s="328"/>
      <c r="E2262" s="41"/>
      <c r="F2262" s="41"/>
      <c r="G2262" s="263"/>
      <c r="H2262" s="263"/>
      <c r="I2262" s="263"/>
      <c r="J2262" s="263"/>
      <c r="K2262" s="411"/>
      <c r="L2262" s="235"/>
      <c r="M2262" s="236"/>
      <c r="N2262" s="237"/>
      <c r="O2262" s="237"/>
      <c r="P2262" s="238"/>
      <c r="U2262" s="240"/>
    </row>
    <row r="2263" spans="1:21" ht="14.25" customHeight="1">
      <c r="A2263" s="331" t="s">
        <v>941</v>
      </c>
      <c r="B2263" s="268">
        <v>2</v>
      </c>
      <c r="C2263" s="42">
        <v>0.375</v>
      </c>
      <c r="D2263" s="12" t="s">
        <v>3194</v>
      </c>
      <c r="E2263" s="28" t="s">
        <v>351</v>
      </c>
      <c r="F2263" s="513" t="s">
        <v>2866</v>
      </c>
      <c r="G2263" s="36">
        <v>720</v>
      </c>
      <c r="H2263" s="36"/>
      <c r="I2263" s="36" t="s">
        <v>3238</v>
      </c>
      <c r="J2263" s="36"/>
      <c r="K2263" s="412">
        <v>0</v>
      </c>
      <c r="L2263" s="2"/>
      <c r="M2263" s="1">
        <v>2</v>
      </c>
      <c r="N2263" s="15">
        <f>A2264</f>
        <v>45075</v>
      </c>
      <c r="O2263" s="15" t="str">
        <f>IF(A2266="","",A2266)</f>
        <v>Luján</v>
      </c>
      <c r="P2263" s="37" t="str">
        <f>A2263</f>
        <v>Mon</v>
      </c>
      <c r="U2263" s="38"/>
    </row>
    <row r="2264" spans="1:21" ht="14.25" customHeight="1">
      <c r="A2264" s="332">
        <v>45075</v>
      </c>
      <c r="B2264" s="268"/>
      <c r="C2264" s="42"/>
      <c r="D2264" s="29" t="s">
        <v>3229</v>
      </c>
      <c r="E2264" s="28"/>
      <c r="F2264" s="370" t="s">
        <v>1912</v>
      </c>
      <c r="G2264" s="342"/>
      <c r="H2264" s="342"/>
      <c r="I2264" s="342"/>
      <c r="J2264" s="36"/>
      <c r="K2264" s="412"/>
      <c r="L2264" s="2"/>
      <c r="M2264" s="1">
        <v>3</v>
      </c>
      <c r="N2264" s="15">
        <f>A2264</f>
        <v>45075</v>
      </c>
      <c r="O2264" s="15" t="str">
        <f>IF(A2266="","",A2266)</f>
        <v>Luján</v>
      </c>
      <c r="P2264" s="37" t="str">
        <f>A2263</f>
        <v>Mon</v>
      </c>
      <c r="U2264" s="38"/>
    </row>
    <row r="2265" spans="1:21" ht="14.25" customHeight="1">
      <c r="A2265" s="333">
        <v>306</v>
      </c>
      <c r="B2265" s="268"/>
      <c r="C2265" s="42"/>
      <c r="D2265" s="29"/>
      <c r="E2265" s="28"/>
      <c r="F2265" s="28"/>
      <c r="G2265" s="36"/>
      <c r="H2265" s="342"/>
      <c r="I2265" s="36"/>
      <c r="J2265" s="36"/>
      <c r="K2265" s="412"/>
      <c r="L2265" s="2"/>
      <c r="M2265" s="1">
        <v>4</v>
      </c>
      <c r="N2265" s="15">
        <f>A2264</f>
        <v>45075</v>
      </c>
      <c r="O2265" s="15" t="str">
        <f>IF(A2266="","",A2266)</f>
        <v>Luján</v>
      </c>
      <c r="P2265" s="37" t="str">
        <f>A2263</f>
        <v>Mon</v>
      </c>
      <c r="U2265" s="38"/>
    </row>
    <row r="2266" spans="1:21" ht="14.25" customHeight="1">
      <c r="A2266" s="334" t="s">
        <v>64</v>
      </c>
      <c r="B2266" s="268"/>
      <c r="C2266" s="43"/>
      <c r="D2266" s="40"/>
      <c r="E2266" s="39"/>
      <c r="F2266" s="39"/>
      <c r="G2266" s="342"/>
      <c r="H2266" s="342"/>
      <c r="I2266" s="36"/>
      <c r="J2266" s="36"/>
      <c r="K2266" s="412"/>
      <c r="L2266" s="2"/>
      <c r="M2266" s="1">
        <v>5</v>
      </c>
      <c r="N2266" s="15">
        <f>A2264</f>
        <v>45075</v>
      </c>
      <c r="O2266" s="15" t="str">
        <f>IF(A2266="","",A2266)</f>
        <v>Luján</v>
      </c>
      <c r="P2266" s="37" t="str">
        <f>A2263</f>
        <v>Mon</v>
      </c>
      <c r="U2266" s="38"/>
    </row>
    <row r="2267" spans="1:21" ht="14.25" customHeight="1">
      <c r="A2267" s="335" t="s">
        <v>1068</v>
      </c>
      <c r="B2267" s="268"/>
      <c r="C2267" s="42"/>
      <c r="D2267" s="40" t="s">
        <v>3252</v>
      </c>
      <c r="E2267" s="28"/>
      <c r="F2267" s="39"/>
      <c r="G2267" s="36"/>
      <c r="H2267" s="36"/>
      <c r="I2267" s="36"/>
      <c r="J2267" s="36"/>
      <c r="K2267" s="412"/>
      <c r="L2267" s="2"/>
      <c r="M2267" s="1">
        <v>6</v>
      </c>
      <c r="N2267" s="15">
        <f>A2264</f>
        <v>45075</v>
      </c>
      <c r="O2267" s="15" t="str">
        <f>IF(A2266="","",A2266)</f>
        <v>Luján</v>
      </c>
      <c r="P2267" s="37" t="str">
        <f>A2263</f>
        <v>Mon</v>
      </c>
      <c r="U2267" s="38"/>
    </row>
    <row r="2268" spans="1:21" ht="14.25" customHeight="1">
      <c r="A2268" s="335" t="s">
        <v>2881</v>
      </c>
      <c r="B2268" s="268"/>
      <c r="C2268" s="42"/>
      <c r="D2268" s="232" t="s">
        <v>3254</v>
      </c>
      <c r="E2268" s="28"/>
      <c r="F2268" s="39"/>
      <c r="G2268" s="36"/>
      <c r="H2268" s="36"/>
      <c r="I2268" s="36"/>
      <c r="J2268" s="36"/>
      <c r="K2268" s="412"/>
      <c r="L2268" s="2"/>
      <c r="M2268" s="1">
        <v>7</v>
      </c>
      <c r="N2268" s="15">
        <f>A2264</f>
        <v>45075</v>
      </c>
      <c r="O2268" s="15" t="str">
        <f>IF(A2266="","",A2266)</f>
        <v>Luján</v>
      </c>
      <c r="P2268" s="37" t="str">
        <f>A2263</f>
        <v>Mon</v>
      </c>
      <c r="U2268" s="38"/>
    </row>
    <row r="2269" spans="1:21" ht="14.25" customHeight="1">
      <c r="A2269" s="335" t="s">
        <v>1028</v>
      </c>
      <c r="B2269" s="268"/>
      <c r="C2269" s="42"/>
      <c r="D2269" s="232" t="s">
        <v>3253</v>
      </c>
      <c r="E2269" s="28"/>
      <c r="F2269" s="39"/>
      <c r="G2269" s="36"/>
      <c r="H2269" s="36"/>
      <c r="I2269" s="36"/>
      <c r="J2269" s="36"/>
      <c r="K2269" s="412"/>
      <c r="L2269" s="2"/>
      <c r="M2269" s="1">
        <v>8</v>
      </c>
      <c r="N2269" s="15">
        <f>A2264</f>
        <v>45075</v>
      </c>
      <c r="O2269" s="15" t="str">
        <f>IF(A2266="","",A2266)</f>
        <v>Luján</v>
      </c>
      <c r="P2269" s="37" t="str">
        <f>A2263</f>
        <v>Mon</v>
      </c>
      <c r="U2269" s="38"/>
    </row>
    <row r="2270" spans="1:21" ht="14.25" customHeight="1">
      <c r="A2270" s="335" t="s">
        <v>2563</v>
      </c>
      <c r="B2270" s="268"/>
      <c r="C2270" s="42"/>
      <c r="D2270" s="29"/>
      <c r="E2270" s="28"/>
      <c r="F2270" s="39"/>
      <c r="G2270" s="36"/>
      <c r="H2270" s="36"/>
      <c r="I2270" s="36"/>
      <c r="J2270" s="36"/>
      <c r="K2270" s="412"/>
      <c r="L2270" s="2"/>
      <c r="M2270" s="1">
        <v>9</v>
      </c>
      <c r="N2270" s="15">
        <f>A2264</f>
        <v>45075</v>
      </c>
      <c r="O2270" s="15" t="str">
        <f>IF(A2266="","",A2266)</f>
        <v>Luján</v>
      </c>
      <c r="P2270" s="37" t="str">
        <f>A2263</f>
        <v>Mon</v>
      </c>
      <c r="U2270" s="38"/>
    </row>
    <row r="2271" spans="1:21" ht="14.25" customHeight="1" thickBot="1">
      <c r="A2271" s="336" t="s">
        <v>3249</v>
      </c>
      <c r="B2271" s="277"/>
      <c r="C2271" s="284" t="s">
        <v>3216</v>
      </c>
      <c r="D2271" s="259"/>
      <c r="E2271" s="260"/>
      <c r="F2271" s="46"/>
      <c r="G2271" s="261"/>
      <c r="H2271" s="261"/>
      <c r="I2271" s="261"/>
      <c r="J2271" s="261"/>
      <c r="K2271" s="413"/>
      <c r="L2271" s="3"/>
      <c r="M2271" s="1">
        <v>10</v>
      </c>
      <c r="N2271" s="15">
        <f>A2264</f>
        <v>45075</v>
      </c>
      <c r="O2271" s="15" t="str">
        <f>IF(A2266="","",A2266)</f>
        <v>Luján</v>
      </c>
      <c r="P2271" s="37" t="str">
        <f>A2263</f>
        <v>Mon</v>
      </c>
      <c r="U2271" s="38"/>
    </row>
    <row r="2272" spans="1:21" s="239" customFormat="1" ht="14.25" customHeight="1">
      <c r="A2272" s="330"/>
      <c r="B2272" s="234"/>
      <c r="C2272" s="262"/>
      <c r="D2272" s="232"/>
      <c r="E2272" s="41"/>
      <c r="F2272" s="41"/>
      <c r="G2272" s="263"/>
      <c r="H2272" s="263"/>
      <c r="I2272" s="263"/>
      <c r="J2272" s="263"/>
      <c r="K2272" s="411"/>
      <c r="L2272" s="235"/>
      <c r="M2272" s="236"/>
      <c r="N2272" s="237"/>
      <c r="O2272" s="237"/>
      <c r="P2272" s="238"/>
      <c r="U2272" s="240"/>
    </row>
    <row r="2273" spans="1:21" ht="14.25" customHeight="1">
      <c r="A2273" s="331" t="s">
        <v>943</v>
      </c>
      <c r="B2273" s="268">
        <v>2</v>
      </c>
      <c r="C2273" s="42">
        <v>0.37152777777777773</v>
      </c>
      <c r="D2273" s="12" t="s">
        <v>3215</v>
      </c>
      <c r="E2273" s="28" t="s">
        <v>62</v>
      </c>
      <c r="F2273" s="329" t="s">
        <v>1885</v>
      </c>
      <c r="G2273" s="36">
        <v>370</v>
      </c>
      <c r="H2273" s="36"/>
      <c r="I2273" s="36">
        <v>370</v>
      </c>
      <c r="J2273" s="36"/>
      <c r="K2273" s="412">
        <v>0</v>
      </c>
      <c r="L2273" s="2"/>
      <c r="M2273" s="1">
        <v>2</v>
      </c>
      <c r="N2273" s="15">
        <f>A2274</f>
        <v>45077</v>
      </c>
      <c r="O2273" s="15" t="str">
        <f>IF(A2276="","",A2276)</f>
        <v>Luján</v>
      </c>
      <c r="P2273" s="37" t="str">
        <f>A2273</f>
        <v>Wed</v>
      </c>
      <c r="U2273" s="38"/>
    </row>
    <row r="2274" spans="1:21" ht="14.25" customHeight="1">
      <c r="A2274" s="332">
        <v>45077</v>
      </c>
      <c r="B2274" s="268"/>
      <c r="C2274" s="42"/>
      <c r="D2274" s="29" t="s">
        <v>3256</v>
      </c>
      <c r="E2274" s="28"/>
      <c r="F2274" s="28" t="s">
        <v>3258</v>
      </c>
      <c r="G2274" s="36"/>
      <c r="H2274" s="36"/>
      <c r="I2274" s="36"/>
      <c r="J2274" s="36"/>
      <c r="K2274" s="412"/>
      <c r="L2274" s="2"/>
      <c r="M2274" s="1">
        <v>3</v>
      </c>
      <c r="N2274" s="15">
        <f>A2274</f>
        <v>45077</v>
      </c>
      <c r="O2274" s="15" t="str">
        <f>IF(A2276="","",A2276)</f>
        <v>Luján</v>
      </c>
      <c r="P2274" s="37" t="str">
        <f>A2273</f>
        <v>Wed</v>
      </c>
      <c r="U2274" s="38"/>
    </row>
    <row r="2275" spans="1:21" ht="14.25" customHeight="1">
      <c r="A2275" s="333">
        <v>307</v>
      </c>
      <c r="B2275" s="268"/>
      <c r="C2275" s="42"/>
      <c r="D2275" s="29"/>
      <c r="E2275" s="28"/>
      <c r="F2275" s="28"/>
      <c r="G2275" s="36"/>
      <c r="H2275" s="342"/>
      <c r="I2275" s="36"/>
      <c r="J2275" s="36"/>
      <c r="K2275" s="412"/>
      <c r="L2275" s="2"/>
      <c r="M2275" s="1">
        <v>4</v>
      </c>
      <c r="N2275" s="15">
        <f>A2274</f>
        <v>45077</v>
      </c>
      <c r="O2275" s="15" t="str">
        <f>IF(A2276="","",A2276)</f>
        <v>Luján</v>
      </c>
      <c r="P2275" s="37" t="str">
        <f>A2273</f>
        <v>Wed</v>
      </c>
      <c r="U2275" s="38"/>
    </row>
    <row r="2276" spans="1:21" ht="14.25" customHeight="1">
      <c r="A2276" s="334" t="s">
        <v>64</v>
      </c>
      <c r="B2276" s="268"/>
      <c r="C2276" s="43"/>
      <c r="D2276" s="40"/>
      <c r="E2276" s="39"/>
      <c r="F2276" s="39"/>
      <c r="G2276" s="342"/>
      <c r="H2276" s="342"/>
      <c r="I2276" s="36"/>
      <c r="J2276" s="36"/>
      <c r="K2276" s="412"/>
      <c r="L2276" s="2"/>
      <c r="M2276" s="1">
        <v>5</v>
      </c>
      <c r="N2276" s="15">
        <f>A2274</f>
        <v>45077</v>
      </c>
      <c r="O2276" s="15" t="str">
        <f>IF(A2276="","",A2276)</f>
        <v>Luján</v>
      </c>
      <c r="P2276" s="37" t="str">
        <f>A2273</f>
        <v>Wed</v>
      </c>
      <c r="U2276" s="38"/>
    </row>
    <row r="2277" spans="1:21" ht="14.25" customHeight="1">
      <c r="A2277" s="335" t="s">
        <v>1674</v>
      </c>
      <c r="B2277" s="268"/>
      <c r="C2277" s="42"/>
      <c r="D2277" s="29"/>
      <c r="E2277" s="28"/>
      <c r="F2277" s="39"/>
      <c r="G2277" s="36"/>
      <c r="H2277" s="36"/>
      <c r="I2277" s="36"/>
      <c r="J2277" s="36"/>
      <c r="K2277" s="412"/>
      <c r="L2277" s="2"/>
      <c r="M2277" s="1">
        <v>6</v>
      </c>
      <c r="N2277" s="15">
        <f>A2274</f>
        <v>45077</v>
      </c>
      <c r="O2277" s="15" t="str">
        <f>IF(A2276="","",A2276)</f>
        <v>Luján</v>
      </c>
      <c r="P2277" s="37" t="str">
        <f>A2273</f>
        <v>Wed</v>
      </c>
      <c r="U2277" s="38"/>
    </row>
    <row r="2278" spans="1:21" ht="14.25" customHeight="1">
      <c r="A2278" s="335" t="s">
        <v>3261</v>
      </c>
      <c r="B2278" s="268"/>
      <c r="C2278" s="42"/>
      <c r="D2278" s="29"/>
      <c r="E2278" s="28"/>
      <c r="F2278" s="39"/>
      <c r="G2278" s="36"/>
      <c r="H2278" s="36"/>
      <c r="I2278" s="36"/>
      <c r="J2278" s="36"/>
      <c r="K2278" s="412"/>
      <c r="L2278" s="2"/>
      <c r="M2278" s="1">
        <v>7</v>
      </c>
      <c r="N2278" s="15">
        <f>A2274</f>
        <v>45077</v>
      </c>
      <c r="O2278" s="15" t="str">
        <f>IF(A2276="","",A2276)</f>
        <v>Luján</v>
      </c>
      <c r="P2278" s="37" t="str">
        <f>A2273</f>
        <v>Wed</v>
      </c>
      <c r="U2278" s="38"/>
    </row>
    <row r="2279" spans="1:21" ht="14.25" customHeight="1">
      <c r="A2279" s="335" t="s">
        <v>1028</v>
      </c>
      <c r="B2279" s="268"/>
      <c r="C2279" s="42"/>
      <c r="D2279" s="29"/>
      <c r="E2279" s="28"/>
      <c r="F2279" s="39"/>
      <c r="G2279" s="36"/>
      <c r="H2279" s="36"/>
      <c r="I2279" s="36"/>
      <c r="J2279" s="36"/>
      <c r="K2279" s="412"/>
      <c r="L2279" s="2"/>
      <c r="M2279" s="1">
        <v>8</v>
      </c>
      <c r="N2279" s="15">
        <f>A2274</f>
        <v>45077</v>
      </c>
      <c r="O2279" s="15" t="str">
        <f>IF(A2276="","",A2276)</f>
        <v>Luján</v>
      </c>
      <c r="P2279" s="37" t="str">
        <f>A2273</f>
        <v>Wed</v>
      </c>
      <c r="U2279" s="38"/>
    </row>
    <row r="2280" spans="1:21" ht="14.25" customHeight="1">
      <c r="A2280" s="335" t="s">
        <v>1029</v>
      </c>
      <c r="B2280" s="268"/>
      <c r="C2280" s="42"/>
      <c r="D2280" s="29"/>
      <c r="E2280" s="28"/>
      <c r="F2280" s="39"/>
      <c r="G2280" s="36"/>
      <c r="H2280" s="36"/>
      <c r="I2280" s="36"/>
      <c r="J2280" s="36"/>
      <c r="K2280" s="412"/>
      <c r="L2280" s="2"/>
      <c r="M2280" s="1">
        <v>9</v>
      </c>
      <c r="N2280" s="15">
        <f>A2274</f>
        <v>45077</v>
      </c>
      <c r="O2280" s="15" t="str">
        <f>IF(A2276="","",A2276)</f>
        <v>Luján</v>
      </c>
      <c r="P2280" s="37" t="str">
        <f>A2273</f>
        <v>Wed</v>
      </c>
      <c r="U2280" s="38"/>
    </row>
    <row r="2281" spans="1:21" ht="14.25" customHeight="1" thickBot="1">
      <c r="A2281" s="336" t="s">
        <v>3328</v>
      </c>
      <c r="B2281" s="277"/>
      <c r="C2281" s="284"/>
      <c r="D2281" s="259"/>
      <c r="E2281" s="260"/>
      <c r="F2281" s="46"/>
      <c r="G2281" s="261"/>
      <c r="H2281" s="261"/>
      <c r="I2281" s="261"/>
      <c r="J2281" s="261"/>
      <c r="K2281" s="413"/>
      <c r="L2281" s="3"/>
      <c r="M2281" s="1">
        <v>10</v>
      </c>
      <c r="N2281" s="15">
        <f>A2274</f>
        <v>45077</v>
      </c>
      <c r="O2281" s="15" t="str">
        <f>IF(A2276="","",A2276)</f>
        <v>Luján</v>
      </c>
      <c r="P2281" s="37" t="str">
        <f>A2273</f>
        <v>Wed</v>
      </c>
      <c r="U2281" s="38"/>
    </row>
    <row r="2282" spans="1:21" s="239" customFormat="1" ht="14.25" customHeight="1">
      <c r="A2282" s="330"/>
      <c r="B2282" s="234"/>
      <c r="C2282" s="262"/>
      <c r="D2282" s="328"/>
      <c r="E2282" s="41"/>
      <c r="F2282" s="41"/>
      <c r="G2282" s="263"/>
      <c r="H2282" s="263"/>
      <c r="I2282" s="263"/>
      <c r="J2282" s="263"/>
      <c r="K2282" s="411"/>
      <c r="L2282" s="235"/>
      <c r="M2282" s="236"/>
      <c r="N2282" s="237"/>
      <c r="O2282" s="237"/>
      <c r="P2282" s="238"/>
      <c r="U2282" s="240"/>
    </row>
    <row r="2283" spans="1:21" ht="14.25" customHeight="1">
      <c r="A2283" s="331" t="s">
        <v>944</v>
      </c>
      <c r="B2283" s="268">
        <v>2</v>
      </c>
      <c r="C2283" s="372">
        <v>0.3611111111111111</v>
      </c>
      <c r="D2283" s="12" t="s">
        <v>3263</v>
      </c>
      <c r="E2283" s="28" t="s">
        <v>3265</v>
      </c>
      <c r="F2283" s="28" t="s">
        <v>3279</v>
      </c>
      <c r="G2283" s="36">
        <v>590</v>
      </c>
      <c r="H2283" s="36"/>
      <c r="I2283" s="36">
        <v>590</v>
      </c>
      <c r="J2283" s="36"/>
      <c r="K2283" s="412">
        <v>0</v>
      </c>
      <c r="L2283" s="2"/>
      <c r="M2283" s="1">
        <v>2</v>
      </c>
      <c r="N2283" s="15">
        <f>A2284</f>
        <v>45078</v>
      </c>
      <c r="O2283" s="15" t="str">
        <f>IF(A2286="","",A2286)</f>
        <v>Deluxe</v>
      </c>
      <c r="P2283" s="37" t="str">
        <f>A2283</f>
        <v>Thu</v>
      </c>
      <c r="U2283" s="38"/>
    </row>
    <row r="2284" spans="1:21" ht="14.25" customHeight="1">
      <c r="A2284" s="332">
        <v>45078</v>
      </c>
      <c r="B2284" s="268"/>
      <c r="C2284" s="42"/>
      <c r="D2284" s="29" t="s">
        <v>3264</v>
      </c>
      <c r="E2284" s="28"/>
      <c r="F2284" s="329" t="s">
        <v>3280</v>
      </c>
      <c r="G2284" s="342"/>
      <c r="H2284" s="342"/>
      <c r="I2284" s="342"/>
      <c r="J2284" s="36"/>
      <c r="K2284" s="412"/>
      <c r="L2284" s="2"/>
      <c r="M2284" s="1">
        <v>3</v>
      </c>
      <c r="N2284" s="15">
        <f>A2284</f>
        <v>45078</v>
      </c>
      <c r="O2284" s="15" t="str">
        <f>IF(A2286="","",A2286)</f>
        <v>Deluxe</v>
      </c>
      <c r="P2284" s="37" t="str">
        <f>A2283</f>
        <v>Thu</v>
      </c>
      <c r="U2284" s="38"/>
    </row>
    <row r="2285" spans="1:21" ht="14.25" customHeight="1">
      <c r="A2285" s="333">
        <v>308</v>
      </c>
      <c r="B2285" s="268"/>
      <c r="C2285" s="42"/>
      <c r="D2285" s="29"/>
      <c r="E2285" s="28"/>
      <c r="F2285" s="28"/>
      <c r="G2285" s="342"/>
      <c r="H2285" s="342"/>
      <c r="I2285" s="342"/>
      <c r="J2285" s="36"/>
      <c r="K2285" s="412"/>
      <c r="L2285" s="2"/>
      <c r="M2285" s="1">
        <v>4</v>
      </c>
      <c r="N2285" s="15">
        <f>A2284</f>
        <v>45078</v>
      </c>
      <c r="O2285" s="15" t="str">
        <f>IF(A2286="","",A2286)</f>
        <v>Deluxe</v>
      </c>
      <c r="P2285" s="37" t="str">
        <f>A2283</f>
        <v>Thu</v>
      </c>
      <c r="U2285" s="38"/>
    </row>
    <row r="2286" spans="1:21" ht="14.25" customHeight="1">
      <c r="A2286" s="334" t="s">
        <v>847</v>
      </c>
      <c r="B2286" s="268"/>
      <c r="C2286" s="43"/>
      <c r="D2286" s="29"/>
      <c r="E2286" s="28"/>
      <c r="F2286" s="525" t="s">
        <v>3266</v>
      </c>
      <c r="G2286" s="342"/>
      <c r="H2286" s="342"/>
      <c r="I2286" s="342"/>
      <c r="J2286" s="36"/>
      <c r="K2286" s="412"/>
      <c r="L2286" s="2"/>
      <c r="M2286" s="1">
        <v>5</v>
      </c>
      <c r="N2286" s="15">
        <f>A2284</f>
        <v>45078</v>
      </c>
      <c r="O2286" s="15" t="str">
        <f>IF(A2286="","",A2286)</f>
        <v>Deluxe</v>
      </c>
      <c r="P2286" s="37" t="str">
        <f>A2283</f>
        <v>Thu</v>
      </c>
      <c r="U2286" s="38"/>
    </row>
    <row r="2287" spans="1:21" ht="14.25" customHeight="1">
      <c r="A2287" s="335" t="s">
        <v>3281</v>
      </c>
      <c r="B2287" s="268"/>
      <c r="C2287" s="42"/>
      <c r="D2287" s="29"/>
      <c r="E2287" s="28"/>
      <c r="F2287" s="28"/>
      <c r="G2287" s="342"/>
      <c r="H2287" s="342"/>
      <c r="I2287" s="342"/>
      <c r="J2287" s="36"/>
      <c r="K2287" s="412"/>
      <c r="L2287" s="2"/>
      <c r="M2287" s="1">
        <v>6</v>
      </c>
      <c r="N2287" s="15">
        <f>A2284</f>
        <v>45078</v>
      </c>
      <c r="O2287" s="15" t="str">
        <f>IF(A2286="","",A2286)</f>
        <v>Deluxe</v>
      </c>
      <c r="P2287" s="37" t="str">
        <f>A2283</f>
        <v>Thu</v>
      </c>
      <c r="U2287" s="38"/>
    </row>
    <row r="2288" spans="1:21" ht="14.25" customHeight="1">
      <c r="A2288" s="335" t="s">
        <v>1968</v>
      </c>
      <c r="B2288" s="268"/>
      <c r="C2288" s="42"/>
      <c r="D2288" s="29" t="s">
        <v>1105</v>
      </c>
      <c r="E2288" s="28"/>
      <c r="F2288" s="28"/>
      <c r="G2288" s="342"/>
      <c r="H2288" s="342"/>
      <c r="I2288" s="342"/>
      <c r="J2288" s="36"/>
      <c r="K2288" s="412"/>
      <c r="L2288" s="2"/>
      <c r="M2288" s="1">
        <v>7</v>
      </c>
      <c r="N2288" s="15">
        <f>A2284</f>
        <v>45078</v>
      </c>
      <c r="O2288" s="15" t="str">
        <f>IF(A2286="","",A2286)</f>
        <v>Deluxe</v>
      </c>
      <c r="P2288" s="37" t="str">
        <f>A2283</f>
        <v>Thu</v>
      </c>
      <c r="U2288" s="38"/>
    </row>
    <row r="2289" spans="1:21" ht="14.25" customHeight="1">
      <c r="A2289" s="335" t="s">
        <v>1812</v>
      </c>
      <c r="B2289" s="268"/>
      <c r="C2289" s="42"/>
      <c r="D2289" s="29"/>
      <c r="E2289" s="28"/>
      <c r="F2289" s="28"/>
      <c r="G2289" s="342"/>
      <c r="H2289" s="342"/>
      <c r="I2289" s="342"/>
      <c r="J2289" s="36"/>
      <c r="K2289" s="412"/>
      <c r="L2289" s="2"/>
      <c r="M2289" s="1">
        <v>8</v>
      </c>
      <c r="N2289" s="15">
        <f>A2284</f>
        <v>45078</v>
      </c>
      <c r="O2289" s="15" t="str">
        <f>IF(A2286="","",A2286)</f>
        <v>Deluxe</v>
      </c>
      <c r="P2289" s="37" t="str">
        <f>A2283</f>
        <v>Thu</v>
      </c>
      <c r="U2289" s="38"/>
    </row>
    <row r="2290" spans="1:21" ht="14.25" customHeight="1">
      <c r="A2290" s="337"/>
      <c r="B2290" s="268"/>
      <c r="C2290" s="42"/>
      <c r="D2290" s="29"/>
      <c r="E2290" s="28"/>
      <c r="F2290" s="39"/>
      <c r="G2290" s="36"/>
      <c r="H2290" s="36"/>
      <c r="I2290" s="36"/>
      <c r="J2290" s="36"/>
      <c r="K2290" s="412"/>
      <c r="L2290" s="2"/>
      <c r="M2290" s="1">
        <v>9</v>
      </c>
      <c r="N2290" s="15">
        <f>A2284</f>
        <v>45078</v>
      </c>
      <c r="O2290" s="15" t="str">
        <f>IF(A2286="","",A2286)</f>
        <v>Deluxe</v>
      </c>
      <c r="P2290" s="37" t="str">
        <f>A2283</f>
        <v>Thu</v>
      </c>
      <c r="U2290" s="38"/>
    </row>
    <row r="2291" spans="1:21" ht="14.25" customHeight="1" thickBot="1">
      <c r="A2291" s="373" t="s">
        <v>3278</v>
      </c>
      <c r="B2291" s="277"/>
      <c r="C2291" s="284" t="s">
        <v>3262</v>
      </c>
      <c r="D2291" s="259"/>
      <c r="E2291" s="260"/>
      <c r="F2291" s="46"/>
      <c r="G2291" s="261"/>
      <c r="H2291" s="261"/>
      <c r="I2291" s="261"/>
      <c r="J2291" s="261"/>
      <c r="K2291" s="413"/>
      <c r="L2291" s="3"/>
      <c r="M2291" s="1">
        <v>10</v>
      </c>
      <c r="N2291" s="15">
        <f>A2284</f>
        <v>45078</v>
      </c>
      <c r="O2291" s="15" t="str">
        <f>IF(A2286="","",A2286)</f>
        <v>Deluxe</v>
      </c>
      <c r="P2291" s="37" t="str">
        <f>A2283</f>
        <v>Thu</v>
      </c>
      <c r="U2291" s="38"/>
    </row>
    <row r="2292" spans="1:21" s="239" customFormat="1" ht="14.25" customHeight="1">
      <c r="A2292" s="330"/>
      <c r="B2292" s="234"/>
      <c r="C2292" s="262"/>
      <c r="D2292" s="328"/>
      <c r="E2292" s="41"/>
      <c r="F2292" s="41"/>
      <c r="G2292" s="263"/>
      <c r="H2292" s="263"/>
      <c r="I2292" s="263"/>
      <c r="J2292" s="263"/>
      <c r="K2292" s="411"/>
      <c r="L2292" s="235"/>
      <c r="M2292" s="236"/>
      <c r="N2292" s="237"/>
      <c r="O2292" s="237"/>
      <c r="P2292" s="238"/>
      <c r="U2292" s="240"/>
    </row>
    <row r="2293" spans="1:21" ht="14.25" customHeight="1">
      <c r="A2293" s="331" t="s">
        <v>947</v>
      </c>
      <c r="B2293" s="268">
        <v>5</v>
      </c>
      <c r="C2293" s="42">
        <v>0.35416666666666669</v>
      </c>
      <c r="D2293" s="12" t="s">
        <v>3227</v>
      </c>
      <c r="E2293" s="28" t="s">
        <v>3242</v>
      </c>
      <c r="F2293" s="513" t="s">
        <v>2983</v>
      </c>
      <c r="G2293" s="36">
        <v>975</v>
      </c>
      <c r="H2293" s="36"/>
      <c r="I2293" s="36" t="s">
        <v>3286</v>
      </c>
      <c r="J2293" s="36"/>
      <c r="K2293" s="412">
        <v>0</v>
      </c>
      <c r="L2293" s="2"/>
      <c r="M2293" s="1">
        <v>2</v>
      </c>
      <c r="N2293" s="15">
        <f>A2294</f>
        <v>45081</v>
      </c>
      <c r="O2293" s="15" t="str">
        <f>IF(A2296="","",A2296)</f>
        <v>Uco</v>
      </c>
      <c r="P2293" s="37" t="str">
        <f>A2293</f>
        <v>Sun</v>
      </c>
      <c r="U2293" s="38"/>
    </row>
    <row r="2294" spans="1:21" ht="14.25" customHeight="1">
      <c r="A2294" s="332">
        <v>45081</v>
      </c>
      <c r="B2294" s="268"/>
      <c r="C2294" s="42"/>
      <c r="D2294" s="29" t="s">
        <v>3243</v>
      </c>
      <c r="E2294" s="343" t="s">
        <v>3247</v>
      </c>
      <c r="F2294" s="28" t="s">
        <v>3246</v>
      </c>
      <c r="G2294" s="36"/>
      <c r="H2294" s="36"/>
      <c r="I2294" s="36"/>
      <c r="J2294" s="36"/>
      <c r="K2294" s="412"/>
      <c r="L2294" s="2"/>
      <c r="M2294" s="1">
        <v>3</v>
      </c>
      <c r="N2294" s="15">
        <f>A2294</f>
        <v>45081</v>
      </c>
      <c r="O2294" s="15" t="str">
        <f>IF(A2296="","",A2296)</f>
        <v>Uco</v>
      </c>
      <c r="P2294" s="37" t="str">
        <f>A2293</f>
        <v>Sun</v>
      </c>
      <c r="U2294" s="38"/>
    </row>
    <row r="2295" spans="1:21" ht="14.25" customHeight="1">
      <c r="A2295" s="333">
        <v>309</v>
      </c>
      <c r="B2295" s="268"/>
      <c r="C2295" s="42"/>
      <c r="D2295" s="29" t="s">
        <v>3244</v>
      </c>
      <c r="E2295" s="39"/>
      <c r="F2295" s="41"/>
      <c r="G2295" s="36"/>
      <c r="H2295" s="342"/>
      <c r="I2295" s="36"/>
      <c r="J2295" s="36"/>
      <c r="K2295" s="412"/>
      <c r="L2295" s="2"/>
      <c r="M2295" s="1">
        <v>4</v>
      </c>
      <c r="N2295" s="15">
        <f>A2294</f>
        <v>45081</v>
      </c>
      <c r="O2295" s="15" t="str">
        <f>IF(A2296="","",A2296)</f>
        <v>Uco</v>
      </c>
      <c r="P2295" s="37" t="str">
        <f>A2293</f>
        <v>Sun</v>
      </c>
      <c r="U2295" s="38"/>
    </row>
    <row r="2296" spans="1:21" ht="14.25" customHeight="1">
      <c r="A2296" s="334" t="s">
        <v>848</v>
      </c>
      <c r="B2296" s="268"/>
      <c r="C2296" s="43"/>
      <c r="D2296" s="29" t="s">
        <v>3319</v>
      </c>
      <c r="E2296" s="39"/>
      <c r="F2296" s="41"/>
      <c r="G2296" s="342"/>
      <c r="H2296" s="342"/>
      <c r="I2296" s="36"/>
      <c r="J2296" s="36"/>
      <c r="K2296" s="412"/>
      <c r="L2296" s="2"/>
      <c r="M2296" s="1">
        <v>5</v>
      </c>
      <c r="N2296" s="15">
        <f>A2294</f>
        <v>45081</v>
      </c>
      <c r="O2296" s="15" t="str">
        <f>IF(A2296="","",A2296)</f>
        <v>Uco</v>
      </c>
      <c r="P2296" s="37" t="str">
        <f>A2293</f>
        <v>Sun</v>
      </c>
      <c r="U2296" s="38"/>
    </row>
    <row r="2297" spans="1:21" ht="14.25" customHeight="1">
      <c r="A2297" s="335" t="s">
        <v>2892</v>
      </c>
      <c r="B2297" s="268"/>
      <c r="C2297" s="42"/>
      <c r="D2297" s="29" t="s">
        <v>3245</v>
      </c>
      <c r="E2297" s="28"/>
      <c r="F2297" s="39"/>
      <c r="G2297" s="36"/>
      <c r="H2297" s="36"/>
      <c r="I2297" s="36"/>
      <c r="J2297" s="36"/>
      <c r="K2297" s="412"/>
      <c r="L2297" s="2"/>
      <c r="M2297" s="1">
        <v>6</v>
      </c>
      <c r="N2297" s="15">
        <f>A2294</f>
        <v>45081</v>
      </c>
      <c r="O2297" s="15" t="str">
        <f>IF(A2296="","",A2296)</f>
        <v>Uco</v>
      </c>
      <c r="P2297" s="37" t="str">
        <f>A2293</f>
        <v>Sun</v>
      </c>
      <c r="U2297" s="38"/>
    </row>
    <row r="2298" spans="1:21" ht="14.25" customHeight="1">
      <c r="A2298" s="335" t="s">
        <v>3295</v>
      </c>
      <c r="B2298" s="268"/>
      <c r="C2298" s="42"/>
      <c r="D2298" s="29"/>
      <c r="E2298" s="28"/>
      <c r="F2298" s="39"/>
      <c r="G2298" s="36"/>
      <c r="H2298" s="36"/>
      <c r="I2298" s="36"/>
      <c r="J2298" s="36"/>
      <c r="K2298" s="412"/>
      <c r="L2298" s="2"/>
      <c r="M2298" s="1">
        <v>7</v>
      </c>
      <c r="N2298" s="15">
        <f>A2294</f>
        <v>45081</v>
      </c>
      <c r="O2298" s="15" t="str">
        <f>IF(A2296="","",A2296)</f>
        <v>Uco</v>
      </c>
      <c r="P2298" s="37" t="str">
        <f>A2293</f>
        <v>Sun</v>
      </c>
      <c r="U2298" s="38"/>
    </row>
    <row r="2299" spans="1:21" ht="14.25" customHeight="1">
      <c r="A2299" s="335" t="s">
        <v>2774</v>
      </c>
      <c r="B2299" s="268"/>
      <c r="C2299" s="42"/>
      <c r="D2299" s="29"/>
      <c r="E2299" s="28"/>
      <c r="F2299" s="39"/>
      <c r="G2299" s="36"/>
      <c r="H2299" s="36"/>
      <c r="I2299" s="36"/>
      <c r="J2299" s="36"/>
      <c r="K2299" s="412"/>
      <c r="L2299" s="2"/>
      <c r="M2299" s="1">
        <v>8</v>
      </c>
      <c r="N2299" s="15">
        <f>A2294</f>
        <v>45081</v>
      </c>
      <c r="O2299" s="15" t="str">
        <f>IF(A2296="","",A2296)</f>
        <v>Uco</v>
      </c>
      <c r="P2299" s="37" t="str">
        <f>A2293</f>
        <v>Sun</v>
      </c>
      <c r="U2299" s="38"/>
    </row>
    <row r="2300" spans="1:21" ht="14.25" customHeight="1">
      <c r="A2300" s="337"/>
      <c r="B2300" s="268"/>
      <c r="C2300" s="42"/>
      <c r="D2300" s="29"/>
      <c r="E2300" s="28"/>
      <c r="F2300" s="39"/>
      <c r="G2300" s="36"/>
      <c r="H2300" s="36"/>
      <c r="I2300" s="36"/>
      <c r="J2300" s="36"/>
      <c r="K2300" s="412"/>
      <c r="L2300" s="2"/>
      <c r="M2300" s="1">
        <v>9</v>
      </c>
      <c r="N2300" s="15">
        <f>A2294</f>
        <v>45081</v>
      </c>
      <c r="O2300" s="15" t="str">
        <f>IF(A2296="","",A2296)</f>
        <v>Uco</v>
      </c>
      <c r="P2300" s="37" t="str">
        <f>A2293</f>
        <v>Sun</v>
      </c>
      <c r="U2300" s="38"/>
    </row>
    <row r="2301" spans="1:21" ht="14.25" customHeight="1" thickBot="1">
      <c r="A2301" s="336" t="s">
        <v>1579</v>
      </c>
      <c r="B2301" s="277"/>
      <c r="C2301" s="284" t="s">
        <v>2123</v>
      </c>
      <c r="D2301" s="259"/>
      <c r="E2301" s="260"/>
      <c r="F2301" s="46"/>
      <c r="G2301" s="261"/>
      <c r="H2301" s="261"/>
      <c r="I2301" s="261"/>
      <c r="J2301" s="261"/>
      <c r="K2301" s="413"/>
      <c r="L2301" s="3"/>
      <c r="M2301" s="1">
        <v>10</v>
      </c>
      <c r="N2301" s="15">
        <f>A2294</f>
        <v>45081</v>
      </c>
      <c r="O2301" s="15" t="str">
        <f>IF(A2296="","",A2296)</f>
        <v>Uco</v>
      </c>
      <c r="P2301" s="37" t="str">
        <f>A2293</f>
        <v>Sun</v>
      </c>
      <c r="U2301" s="38"/>
    </row>
    <row r="2302" spans="1:21" s="239" customFormat="1" ht="14.25" customHeight="1">
      <c r="A2302" s="330"/>
      <c r="B2302" s="234"/>
      <c r="C2302" s="262"/>
      <c r="D2302" s="328"/>
      <c r="E2302" s="41"/>
      <c r="F2302" s="41"/>
      <c r="G2302" s="342"/>
      <c r="H2302" s="263"/>
      <c r="I2302" s="263"/>
      <c r="J2302" s="263"/>
      <c r="K2302" s="411"/>
      <c r="L2302" s="235"/>
      <c r="M2302" s="236"/>
      <c r="N2302" s="237"/>
      <c r="O2302" s="237"/>
      <c r="P2302" s="238"/>
      <c r="U2302" s="240"/>
    </row>
    <row r="2303" spans="1:21" ht="14.25" customHeight="1">
      <c r="A2303" s="331" t="s">
        <v>945</v>
      </c>
      <c r="B2303" s="268">
        <v>2</v>
      </c>
      <c r="C2303" s="42">
        <v>0.35069444444444442</v>
      </c>
      <c r="D2303" s="12" t="s">
        <v>3257</v>
      </c>
      <c r="E2303" s="28" t="s">
        <v>3303</v>
      </c>
      <c r="F2303" s="41" t="s">
        <v>3321</v>
      </c>
      <c r="G2303" s="36">
        <v>390</v>
      </c>
      <c r="H2303" s="36"/>
      <c r="I2303" s="36" t="s">
        <v>3298</v>
      </c>
      <c r="J2303" s="36"/>
      <c r="K2303" s="412">
        <v>0</v>
      </c>
      <c r="L2303" s="2"/>
      <c r="M2303" s="1">
        <v>2</v>
      </c>
      <c r="N2303" s="15">
        <f>A2304</f>
        <v>45086</v>
      </c>
      <c r="O2303" s="15" t="str">
        <f>IF(A2306="","",A2306)</f>
        <v>Uco</v>
      </c>
      <c r="P2303" s="37" t="str">
        <f>A2303</f>
        <v>Fri</v>
      </c>
      <c r="U2303" s="38"/>
    </row>
    <row r="2304" spans="1:21" ht="14.25" customHeight="1">
      <c r="A2304" s="332">
        <v>45086</v>
      </c>
      <c r="B2304" s="268"/>
      <c r="C2304" s="42"/>
      <c r="D2304" s="29" t="s">
        <v>3260</v>
      </c>
      <c r="E2304" s="39"/>
      <c r="F2304" s="329" t="s">
        <v>948</v>
      </c>
      <c r="G2304" s="36"/>
      <c r="H2304" s="36"/>
      <c r="I2304" s="36"/>
      <c r="J2304" s="36"/>
      <c r="K2304" s="412"/>
      <c r="L2304" s="2"/>
      <c r="M2304" s="1">
        <v>3</v>
      </c>
      <c r="N2304" s="15">
        <f>A2304</f>
        <v>45086</v>
      </c>
      <c r="O2304" s="15" t="str">
        <f>IF(A2306="","",A2306)</f>
        <v>Uco</v>
      </c>
      <c r="P2304" s="37" t="str">
        <f>A2303</f>
        <v>Fri</v>
      </c>
      <c r="U2304" s="38"/>
    </row>
    <row r="2305" spans="1:21" ht="14.25" customHeight="1">
      <c r="A2305" s="333">
        <v>310</v>
      </c>
      <c r="B2305" s="268"/>
      <c r="C2305" s="42"/>
      <c r="D2305" s="29"/>
      <c r="E2305" s="28"/>
      <c r="F2305" s="28"/>
      <c r="G2305" s="36"/>
      <c r="H2305" s="342"/>
      <c r="I2305" s="36"/>
      <c r="J2305" s="36"/>
      <c r="K2305" s="412"/>
      <c r="L2305" s="2"/>
      <c r="M2305" s="1">
        <v>4</v>
      </c>
      <c r="N2305" s="15">
        <f>A2304</f>
        <v>45086</v>
      </c>
      <c r="O2305" s="15" t="str">
        <f>IF(A2306="","",A2306)</f>
        <v>Uco</v>
      </c>
      <c r="P2305" s="37" t="str">
        <f>A2303</f>
        <v>Fri</v>
      </c>
      <c r="U2305" s="38"/>
    </row>
    <row r="2306" spans="1:21" ht="14.25" customHeight="1">
      <c r="A2306" s="334" t="s">
        <v>848</v>
      </c>
      <c r="B2306" s="268"/>
      <c r="C2306" s="43"/>
      <c r="D2306" s="40"/>
      <c r="E2306" s="39"/>
      <c r="F2306" s="41"/>
      <c r="G2306" s="342"/>
      <c r="H2306" s="342"/>
      <c r="I2306" s="36"/>
      <c r="J2306" s="36"/>
      <c r="K2306" s="412"/>
      <c r="L2306" s="2"/>
      <c r="M2306" s="1">
        <v>5</v>
      </c>
      <c r="N2306" s="15">
        <f>A2304</f>
        <v>45086</v>
      </c>
      <c r="O2306" s="15" t="str">
        <f>IF(A2306="","",A2306)</f>
        <v>Uco</v>
      </c>
      <c r="P2306" s="37" t="str">
        <f>A2303</f>
        <v>Fri</v>
      </c>
      <c r="U2306" s="38"/>
    </row>
    <row r="2307" spans="1:21" ht="14.25" customHeight="1">
      <c r="A2307" s="335" t="s">
        <v>3288</v>
      </c>
      <c r="B2307" s="268"/>
      <c r="C2307" s="42"/>
      <c r="D2307" s="29"/>
      <c r="E2307" s="28"/>
      <c r="F2307" s="39"/>
      <c r="G2307" s="36"/>
      <c r="H2307" s="36"/>
      <c r="I2307" s="36"/>
      <c r="J2307" s="36"/>
      <c r="K2307" s="412"/>
      <c r="L2307" s="2"/>
      <c r="M2307" s="1">
        <v>6</v>
      </c>
      <c r="N2307" s="15">
        <f>A2304</f>
        <v>45086</v>
      </c>
      <c r="O2307" s="15" t="str">
        <f>IF(A2306="","",A2306)</f>
        <v>Uco</v>
      </c>
      <c r="P2307" s="37" t="str">
        <f>A2303</f>
        <v>Fri</v>
      </c>
      <c r="U2307" s="38"/>
    </row>
    <row r="2308" spans="1:21" ht="14.25" customHeight="1">
      <c r="A2308" s="335" t="s">
        <v>3259</v>
      </c>
      <c r="B2308" s="268"/>
      <c r="C2308" s="42"/>
      <c r="D2308" s="29"/>
      <c r="E2308" s="28"/>
      <c r="F2308" s="39"/>
      <c r="G2308" s="36"/>
      <c r="H2308" s="36"/>
      <c r="I2308" s="36"/>
      <c r="J2308" s="36"/>
      <c r="K2308" s="412"/>
      <c r="L2308" s="2"/>
      <c r="M2308" s="1">
        <v>7</v>
      </c>
      <c r="N2308" s="15">
        <f>A2304</f>
        <v>45086</v>
      </c>
      <c r="O2308" s="15" t="str">
        <f>IF(A2306="","",A2306)</f>
        <v>Uco</v>
      </c>
      <c r="P2308" s="37" t="str">
        <f>A2303</f>
        <v>Fri</v>
      </c>
      <c r="U2308" s="38"/>
    </row>
    <row r="2309" spans="1:21" ht="14.25" customHeight="1">
      <c r="A2309" s="335" t="s">
        <v>1065</v>
      </c>
      <c r="B2309" s="268"/>
      <c r="C2309" s="42"/>
      <c r="D2309" s="29"/>
      <c r="E2309" s="28"/>
      <c r="F2309" s="39"/>
      <c r="G2309" s="36"/>
      <c r="H2309" s="36"/>
      <c r="I2309" s="36"/>
      <c r="J2309" s="36"/>
      <c r="K2309" s="412"/>
      <c r="L2309" s="2"/>
      <c r="M2309" s="1">
        <v>8</v>
      </c>
      <c r="N2309" s="15">
        <f>A2304</f>
        <v>45086</v>
      </c>
      <c r="O2309" s="15" t="str">
        <f>IF(A2306="","",A2306)</f>
        <v>Uco</v>
      </c>
      <c r="P2309" s="37" t="str">
        <f>A2303</f>
        <v>Fri</v>
      </c>
      <c r="U2309" s="38"/>
    </row>
    <row r="2310" spans="1:21" ht="14.25" customHeight="1">
      <c r="A2310" s="337"/>
      <c r="B2310" s="268"/>
      <c r="C2310" s="42"/>
      <c r="D2310" s="29"/>
      <c r="E2310" s="28"/>
      <c r="F2310" s="39"/>
      <c r="G2310" s="36"/>
      <c r="H2310" s="36"/>
      <c r="I2310" s="36"/>
      <c r="J2310" s="36"/>
      <c r="K2310" s="412"/>
      <c r="L2310" s="2"/>
      <c r="M2310" s="1">
        <v>9</v>
      </c>
      <c r="N2310" s="15">
        <f>A2304</f>
        <v>45086</v>
      </c>
      <c r="O2310" s="15" t="str">
        <f>IF(A2306="","",A2306)</f>
        <v>Uco</v>
      </c>
      <c r="P2310" s="37" t="str">
        <f>A2303</f>
        <v>Fri</v>
      </c>
      <c r="U2310" s="38"/>
    </row>
    <row r="2311" spans="1:21" ht="14.25" customHeight="1" thickBot="1">
      <c r="A2311" s="336" t="s">
        <v>3249</v>
      </c>
      <c r="B2311" s="277"/>
      <c r="C2311" s="284" t="s">
        <v>3255</v>
      </c>
      <c r="D2311" s="259"/>
      <c r="E2311" s="260"/>
      <c r="F2311" s="46"/>
      <c r="G2311" s="261"/>
      <c r="H2311" s="261"/>
      <c r="I2311" s="261"/>
      <c r="J2311" s="261"/>
      <c r="K2311" s="413"/>
      <c r="L2311" s="3"/>
      <c r="M2311" s="1">
        <v>10</v>
      </c>
      <c r="N2311" s="15">
        <f>A2304</f>
        <v>45086</v>
      </c>
      <c r="O2311" s="15" t="str">
        <f>IF(A2306="","",A2306)</f>
        <v>Uco</v>
      </c>
      <c r="P2311" s="37" t="str">
        <f>A2303</f>
        <v>Fri</v>
      </c>
      <c r="U2311" s="38"/>
    </row>
    <row r="2312" spans="1:21" s="239" customFormat="1" ht="14.25" customHeight="1">
      <c r="A2312" s="330"/>
      <c r="B2312" s="234"/>
      <c r="C2312" s="262"/>
      <c r="D2312" s="328"/>
      <c r="E2312" s="41"/>
      <c r="F2312" s="41"/>
      <c r="G2312" s="263"/>
      <c r="H2312" s="263"/>
      <c r="I2312" s="263"/>
      <c r="J2312" s="263"/>
      <c r="K2312" s="411"/>
      <c r="L2312" s="235"/>
      <c r="M2312" s="236"/>
      <c r="N2312" s="237"/>
      <c r="O2312" s="237"/>
      <c r="P2312" s="238"/>
      <c r="U2312" s="240"/>
    </row>
    <row r="2313" spans="1:21" ht="14.25" customHeight="1">
      <c r="A2313" s="331" t="s">
        <v>946</v>
      </c>
      <c r="B2313" s="268">
        <v>2</v>
      </c>
      <c r="C2313" s="42">
        <v>0.375</v>
      </c>
      <c r="D2313" s="12" t="s">
        <v>3132</v>
      </c>
      <c r="E2313" s="28" t="s">
        <v>3306</v>
      </c>
      <c r="F2313" s="370" t="s">
        <v>1340</v>
      </c>
      <c r="G2313" s="36">
        <v>720</v>
      </c>
      <c r="H2313" s="36"/>
      <c r="I2313" s="36" t="s">
        <v>2182</v>
      </c>
      <c r="J2313" s="36"/>
      <c r="K2313" s="412">
        <v>0</v>
      </c>
      <c r="L2313" s="2"/>
      <c r="M2313" s="1">
        <v>2</v>
      </c>
      <c r="N2313" s="15">
        <f>A2314</f>
        <v>45087</v>
      </c>
      <c r="O2313" s="15" t="str">
        <f>IF(A2316="","",A2316)</f>
        <v>Luján</v>
      </c>
      <c r="P2313" s="37" t="str">
        <f>A2313</f>
        <v>Sat</v>
      </c>
      <c r="U2313" s="38"/>
    </row>
    <row r="2314" spans="1:21" ht="14.25" customHeight="1">
      <c r="A2314" s="332">
        <v>45087</v>
      </c>
      <c r="B2314" s="268"/>
      <c r="C2314" s="42"/>
      <c r="D2314" s="29" t="s">
        <v>3311</v>
      </c>
      <c r="E2314" s="39"/>
      <c r="F2314" s="41"/>
      <c r="G2314" s="36"/>
      <c r="H2314" s="36"/>
      <c r="I2314" s="36"/>
      <c r="J2314" s="36"/>
      <c r="K2314" s="412"/>
      <c r="L2314" s="2"/>
      <c r="M2314" s="1">
        <v>3</v>
      </c>
      <c r="N2314" s="15">
        <f>A2314</f>
        <v>45087</v>
      </c>
      <c r="O2314" s="15" t="str">
        <f>IF(A2316="","",A2316)</f>
        <v>Luján</v>
      </c>
      <c r="P2314" s="37" t="str">
        <f>A2313</f>
        <v>Sat</v>
      </c>
      <c r="U2314" s="38"/>
    </row>
    <row r="2315" spans="1:21" ht="14.25" customHeight="1">
      <c r="A2315" s="333">
        <v>311</v>
      </c>
      <c r="B2315" s="268"/>
      <c r="C2315" s="42"/>
      <c r="D2315" s="241"/>
      <c r="E2315" s="39"/>
      <c r="F2315" s="41"/>
      <c r="G2315" s="36"/>
      <c r="H2315" s="36"/>
      <c r="I2315" s="342"/>
      <c r="J2315" s="36"/>
      <c r="K2315" s="412"/>
      <c r="L2315" s="2"/>
      <c r="M2315" s="1">
        <v>4</v>
      </c>
      <c r="N2315" s="15">
        <f>A2314</f>
        <v>45087</v>
      </c>
      <c r="O2315" s="15" t="str">
        <f>IF(A2316="","",A2316)</f>
        <v>Luján</v>
      </c>
      <c r="P2315" s="37" t="str">
        <f>A2313</f>
        <v>Sat</v>
      </c>
      <c r="U2315" s="38"/>
    </row>
    <row r="2316" spans="1:21" ht="14.25" customHeight="1">
      <c r="A2316" s="334" t="s">
        <v>64</v>
      </c>
      <c r="B2316" s="268"/>
      <c r="C2316" s="43"/>
      <c r="D2316" s="40"/>
      <c r="E2316" s="39"/>
      <c r="F2316" s="39"/>
      <c r="G2316" s="36"/>
      <c r="H2316" s="36"/>
      <c r="I2316" s="36"/>
      <c r="J2316" s="36"/>
      <c r="K2316" s="412"/>
      <c r="L2316" s="2"/>
      <c r="M2316" s="1">
        <v>5</v>
      </c>
      <c r="N2316" s="15">
        <f>A2314</f>
        <v>45087</v>
      </c>
      <c r="O2316" s="15" t="str">
        <f>IF(A2316="","",A2316)</f>
        <v>Luján</v>
      </c>
      <c r="P2316" s="37" t="str">
        <f>A2313</f>
        <v>Sat</v>
      </c>
      <c r="U2316" s="38"/>
    </row>
    <row r="2317" spans="1:21" ht="14.25" customHeight="1">
      <c r="A2317" s="335" t="s">
        <v>1302</v>
      </c>
      <c r="B2317" s="268"/>
      <c r="C2317" s="42"/>
      <c r="D2317" s="29"/>
      <c r="E2317" s="28"/>
      <c r="F2317" s="39"/>
      <c r="G2317" s="36"/>
      <c r="H2317" s="36"/>
      <c r="I2317" s="36"/>
      <c r="J2317" s="36"/>
      <c r="K2317" s="412"/>
      <c r="L2317" s="2"/>
      <c r="M2317" s="1">
        <v>6</v>
      </c>
      <c r="N2317" s="15">
        <f>A2314</f>
        <v>45087</v>
      </c>
      <c r="O2317" s="15" t="str">
        <f>IF(A2316="","",A2316)</f>
        <v>Luján</v>
      </c>
      <c r="P2317" s="37" t="str">
        <f>A2313</f>
        <v>Sat</v>
      </c>
      <c r="U2317" s="38"/>
    </row>
    <row r="2318" spans="1:21" ht="14.25" customHeight="1">
      <c r="A2318" s="335" t="s">
        <v>3167</v>
      </c>
      <c r="B2318" s="268"/>
      <c r="C2318" s="42"/>
      <c r="D2318" s="29"/>
      <c r="E2318" s="28"/>
      <c r="F2318" s="39"/>
      <c r="G2318" s="36"/>
      <c r="H2318" s="36"/>
      <c r="I2318" s="36"/>
      <c r="J2318" s="36"/>
      <c r="K2318" s="412"/>
      <c r="L2318" s="2"/>
      <c r="M2318" s="1">
        <v>7</v>
      </c>
      <c r="N2318" s="15">
        <f>A2314</f>
        <v>45087</v>
      </c>
      <c r="O2318" s="15" t="str">
        <f>IF(A2316="","",A2316)</f>
        <v>Luján</v>
      </c>
      <c r="P2318" s="37" t="str">
        <f>A2313</f>
        <v>Sat</v>
      </c>
      <c r="U2318" s="38"/>
    </row>
    <row r="2319" spans="1:21" ht="14.25" customHeight="1">
      <c r="A2319" s="335" t="s">
        <v>1028</v>
      </c>
      <c r="B2319" s="268"/>
      <c r="C2319" s="42"/>
      <c r="D2319" s="29"/>
      <c r="E2319" s="28"/>
      <c r="F2319" s="39"/>
      <c r="G2319" s="36"/>
      <c r="H2319" s="36"/>
      <c r="I2319" s="36"/>
      <c r="J2319" s="36"/>
      <c r="K2319" s="412"/>
      <c r="L2319" s="2"/>
      <c r="M2319" s="1">
        <v>8</v>
      </c>
      <c r="N2319" s="15">
        <f>A2314</f>
        <v>45087</v>
      </c>
      <c r="O2319" s="15" t="str">
        <f>IF(A2316="","",A2316)</f>
        <v>Luján</v>
      </c>
      <c r="P2319" s="37" t="str">
        <f>A2313</f>
        <v>Sat</v>
      </c>
      <c r="U2319" s="38"/>
    </row>
    <row r="2320" spans="1:21" ht="14.25" customHeight="1">
      <c r="A2320" s="335" t="s">
        <v>2563</v>
      </c>
      <c r="B2320" s="268"/>
      <c r="C2320" s="42"/>
      <c r="D2320" s="29"/>
      <c r="E2320" s="28"/>
      <c r="F2320" s="39"/>
      <c r="G2320" s="36"/>
      <c r="H2320" s="36"/>
      <c r="I2320" s="36"/>
      <c r="J2320" s="36"/>
      <c r="K2320" s="412"/>
      <c r="L2320" s="2"/>
      <c r="M2320" s="1">
        <v>9</v>
      </c>
      <c r="N2320" s="15">
        <f>A2314</f>
        <v>45087</v>
      </c>
      <c r="O2320" s="15" t="str">
        <f>IF(A2316="","",A2316)</f>
        <v>Luján</v>
      </c>
      <c r="P2320" s="37" t="str">
        <f>A2313</f>
        <v>Sat</v>
      </c>
      <c r="U2320" s="38"/>
    </row>
    <row r="2321" spans="1:21" ht="14.25" customHeight="1" thickBot="1">
      <c r="A2321" s="336" t="s">
        <v>2741</v>
      </c>
      <c r="B2321" s="277"/>
      <c r="C2321" s="284" t="s">
        <v>2979</v>
      </c>
      <c r="D2321" s="259"/>
      <c r="E2321" s="260"/>
      <c r="F2321" s="46"/>
      <c r="G2321" s="261"/>
      <c r="H2321" s="261"/>
      <c r="I2321" s="261"/>
      <c r="J2321" s="261"/>
      <c r="K2321" s="413"/>
      <c r="L2321" s="3"/>
      <c r="M2321" s="1">
        <v>10</v>
      </c>
      <c r="N2321" s="15">
        <f>A2314</f>
        <v>45087</v>
      </c>
      <c r="O2321" s="15" t="str">
        <f>IF(A2316="","",A2316)</f>
        <v>Luján</v>
      </c>
      <c r="P2321" s="37" t="str">
        <f>A2313</f>
        <v>Sat</v>
      </c>
      <c r="U2321" s="38"/>
    </row>
    <row r="2322" spans="1:21" s="239" customFormat="1" ht="14.25" customHeight="1">
      <c r="A2322" s="330"/>
      <c r="B2322" s="234"/>
      <c r="C2322" s="262"/>
      <c r="D2322" s="73" t="s">
        <v>3309</v>
      </c>
      <c r="E2322" s="41"/>
      <c r="F2322" s="41"/>
      <c r="G2322" s="344"/>
      <c r="H2322" s="344"/>
      <c r="I2322" s="344"/>
      <c r="J2322" s="263"/>
      <c r="K2322" s="411"/>
      <c r="L2322" s="235"/>
      <c r="M2322" s="236"/>
      <c r="N2322" s="237"/>
      <c r="O2322" s="237"/>
      <c r="P2322" s="238"/>
      <c r="U2322" s="240"/>
    </row>
    <row r="2323" spans="1:21" ht="14.25" customHeight="1">
      <c r="A2323" s="331" t="s">
        <v>947</v>
      </c>
      <c r="B2323" s="268">
        <v>3</v>
      </c>
      <c r="C2323" s="42">
        <v>0.375</v>
      </c>
      <c r="D2323" s="12" t="s">
        <v>3132</v>
      </c>
      <c r="E2323" s="28" t="s">
        <v>3306</v>
      </c>
      <c r="F2323" s="370" t="s">
        <v>1340</v>
      </c>
      <c r="G2323" s="36">
        <v>720</v>
      </c>
      <c r="H2323" s="36"/>
      <c r="I2323" s="36" t="s">
        <v>2182</v>
      </c>
      <c r="J2323" s="36"/>
      <c r="K2323" s="412">
        <v>0</v>
      </c>
      <c r="L2323" s="2"/>
      <c r="M2323" s="1">
        <v>2</v>
      </c>
      <c r="N2323" s="15">
        <f>A2324</f>
        <v>45088</v>
      </c>
      <c r="O2323" s="15" t="str">
        <f>IF(A2326="","",A2326)</f>
        <v>Uco</v>
      </c>
      <c r="P2323" s="37" t="str">
        <f>A2323</f>
        <v>Sun</v>
      </c>
      <c r="U2323" s="38"/>
    </row>
    <row r="2324" spans="1:21" ht="14.25" customHeight="1">
      <c r="A2324" s="332">
        <v>45088</v>
      </c>
      <c r="B2324" s="268"/>
      <c r="C2324" s="42"/>
      <c r="D2324" s="29" t="s">
        <v>3311</v>
      </c>
      <c r="E2324" s="39"/>
      <c r="F2324" s="41"/>
      <c r="G2324" s="36"/>
      <c r="H2324" s="36"/>
      <c r="I2324" s="36"/>
      <c r="J2324" s="36"/>
      <c r="K2324" s="412"/>
      <c r="L2324" s="2"/>
      <c r="M2324" s="1">
        <v>3</v>
      </c>
      <c r="N2324" s="15">
        <f>A2324</f>
        <v>45088</v>
      </c>
      <c r="O2324" s="15" t="str">
        <f>IF(A2326="","",A2326)</f>
        <v>Uco</v>
      </c>
      <c r="P2324" s="37" t="str">
        <f>A2323</f>
        <v>Sun</v>
      </c>
      <c r="U2324" s="38"/>
    </row>
    <row r="2325" spans="1:21" ht="14.25" customHeight="1">
      <c r="A2325" s="333">
        <v>312</v>
      </c>
      <c r="B2325" s="268"/>
      <c r="C2325" s="42">
        <v>0.3611111111111111</v>
      </c>
      <c r="D2325" s="29" t="s">
        <v>3307</v>
      </c>
      <c r="E2325" s="28" t="s">
        <v>3308</v>
      </c>
      <c r="F2325" s="329" t="s">
        <v>1457</v>
      </c>
      <c r="G2325" s="36">
        <v>195</v>
      </c>
      <c r="H2325" s="36"/>
      <c r="I2325" s="36">
        <v>195</v>
      </c>
      <c r="J2325" s="36"/>
      <c r="K2325" s="412">
        <v>0</v>
      </c>
      <c r="L2325" s="2"/>
      <c r="M2325" s="1">
        <v>4</v>
      </c>
      <c r="N2325" s="15">
        <f>A2324</f>
        <v>45088</v>
      </c>
      <c r="O2325" s="15" t="str">
        <f>IF(A2326="","",A2326)</f>
        <v>Uco</v>
      </c>
      <c r="P2325" s="37" t="str">
        <f>A2323</f>
        <v>Sun</v>
      </c>
      <c r="U2325" s="38"/>
    </row>
    <row r="2326" spans="1:21" ht="14.25" customHeight="1">
      <c r="A2326" s="334" t="s">
        <v>848</v>
      </c>
      <c r="B2326" s="268"/>
      <c r="C2326" s="43"/>
      <c r="D2326" s="40"/>
      <c r="E2326" s="39"/>
      <c r="F2326" s="39"/>
      <c r="G2326" s="342"/>
      <c r="H2326" s="342"/>
      <c r="I2326" s="36"/>
      <c r="J2326" s="36"/>
      <c r="K2326" s="412"/>
      <c r="L2326" s="2"/>
      <c r="M2326" s="1">
        <v>5</v>
      </c>
      <c r="N2326" s="15">
        <f>A2324</f>
        <v>45088</v>
      </c>
      <c r="O2326" s="15" t="str">
        <f>IF(A2326="","",A2326)</f>
        <v>Uco</v>
      </c>
      <c r="P2326" s="37" t="str">
        <f>A2323</f>
        <v>Sun</v>
      </c>
      <c r="U2326" s="38"/>
    </row>
    <row r="2327" spans="1:21" ht="14.25" customHeight="1">
      <c r="A2327" s="335" t="s">
        <v>3317</v>
      </c>
      <c r="B2327" s="268"/>
      <c r="C2327" s="42"/>
      <c r="D2327" s="232"/>
      <c r="E2327" s="28"/>
      <c r="F2327" s="39"/>
      <c r="G2327" s="36"/>
      <c r="H2327" s="36"/>
      <c r="I2327" s="36"/>
      <c r="J2327" s="36"/>
      <c r="K2327" s="412"/>
      <c r="L2327" s="2"/>
      <c r="M2327" s="1">
        <v>6</v>
      </c>
      <c r="N2327" s="15">
        <f>A2324</f>
        <v>45088</v>
      </c>
      <c r="O2327" s="15" t="str">
        <f>IF(A2326="","",A2326)</f>
        <v>Uco</v>
      </c>
      <c r="P2327" s="37" t="str">
        <f>A2323</f>
        <v>Sun</v>
      </c>
      <c r="U2327" s="38"/>
    </row>
    <row r="2328" spans="1:21" ht="14.25" customHeight="1">
      <c r="A2328" s="335" t="s">
        <v>3195</v>
      </c>
      <c r="B2328" s="268"/>
      <c r="C2328" s="42"/>
      <c r="D2328" s="29"/>
      <c r="E2328" s="28"/>
      <c r="F2328" s="39"/>
      <c r="G2328" s="36"/>
      <c r="H2328" s="36"/>
      <c r="I2328" s="36"/>
      <c r="J2328" s="36"/>
      <c r="K2328" s="412"/>
      <c r="L2328" s="2"/>
      <c r="M2328" s="1">
        <v>7</v>
      </c>
      <c r="N2328" s="15">
        <f>A2324</f>
        <v>45088</v>
      </c>
      <c r="O2328" s="15" t="str">
        <f>IF(A2326="","",A2326)</f>
        <v>Uco</v>
      </c>
      <c r="P2328" s="37" t="str">
        <f>A2323</f>
        <v>Sun</v>
      </c>
      <c r="U2328" s="38"/>
    </row>
    <row r="2329" spans="1:21" ht="14.25" customHeight="1">
      <c r="A2329" s="335" t="s">
        <v>3318</v>
      </c>
      <c r="B2329" s="268"/>
      <c r="C2329" s="42"/>
      <c r="D2329" s="29"/>
      <c r="E2329" s="28"/>
      <c r="F2329" s="39"/>
      <c r="G2329" s="36"/>
      <c r="H2329" s="36"/>
      <c r="I2329" s="36"/>
      <c r="J2329" s="36"/>
      <c r="K2329" s="412"/>
      <c r="L2329" s="2"/>
      <c r="M2329" s="1">
        <v>8</v>
      </c>
      <c r="N2329" s="15">
        <f>A2324</f>
        <v>45088</v>
      </c>
      <c r="O2329" s="15" t="str">
        <f>IF(A2326="","",A2326)</f>
        <v>Uco</v>
      </c>
      <c r="P2329" s="37" t="str">
        <f>A2323</f>
        <v>Sun</v>
      </c>
      <c r="U2329" s="38"/>
    </row>
    <row r="2330" spans="1:21" ht="14.25" customHeight="1">
      <c r="A2330" s="337"/>
      <c r="B2330" s="268"/>
      <c r="C2330" s="42"/>
      <c r="D2330" s="29"/>
      <c r="E2330" s="28"/>
      <c r="F2330" s="39"/>
      <c r="G2330" s="36"/>
      <c r="H2330" s="36"/>
      <c r="I2330" s="36"/>
      <c r="J2330" s="36"/>
      <c r="K2330" s="412"/>
      <c r="L2330" s="2"/>
      <c r="M2330" s="1">
        <v>9</v>
      </c>
      <c r="N2330" s="15">
        <f>A2324</f>
        <v>45088</v>
      </c>
      <c r="O2330" s="15" t="str">
        <f>IF(A2326="","",A2326)</f>
        <v>Uco</v>
      </c>
      <c r="P2330" s="37" t="str">
        <f>A2323</f>
        <v>Sun</v>
      </c>
      <c r="U2330" s="38"/>
    </row>
    <row r="2331" spans="1:21" ht="14.25" customHeight="1" thickBot="1">
      <c r="A2331" s="336" t="s">
        <v>1135</v>
      </c>
      <c r="B2331" s="277"/>
      <c r="C2331" s="284" t="s">
        <v>3183</v>
      </c>
      <c r="D2331" s="259"/>
      <c r="E2331" s="260"/>
      <c r="F2331" s="46"/>
      <c r="G2331" s="261"/>
      <c r="H2331" s="261"/>
      <c r="I2331" s="261"/>
      <c r="J2331" s="261"/>
      <c r="K2331" s="413"/>
      <c r="L2331" s="3"/>
      <c r="M2331" s="1">
        <v>10</v>
      </c>
      <c r="N2331" s="15">
        <f>A2324</f>
        <v>45088</v>
      </c>
      <c r="O2331" s="15" t="str">
        <f>IF(A2326="","",A2326)</f>
        <v>Uco</v>
      </c>
      <c r="P2331" s="37" t="str">
        <f>A2323</f>
        <v>Sun</v>
      </c>
      <c r="U2331" s="38"/>
    </row>
    <row r="2332" spans="1:21" s="239" customFormat="1" ht="14.25" customHeight="1">
      <c r="A2332" s="330"/>
      <c r="B2332" s="234"/>
      <c r="C2332" s="262"/>
      <c r="D2332" s="232"/>
      <c r="E2332" s="41"/>
      <c r="F2332" s="41"/>
      <c r="G2332" s="263"/>
      <c r="H2332" s="263"/>
      <c r="I2332" s="263"/>
      <c r="J2332" s="263"/>
      <c r="K2332" s="411"/>
      <c r="L2332" s="235"/>
      <c r="M2332" s="236"/>
      <c r="N2332" s="237"/>
      <c r="O2332" s="237"/>
      <c r="P2332" s="238"/>
      <c r="U2332" s="240"/>
    </row>
    <row r="2333" spans="1:21" ht="14.25" customHeight="1">
      <c r="A2333" s="331" t="s">
        <v>945</v>
      </c>
      <c r="B2333" s="268">
        <v>3</v>
      </c>
      <c r="C2333" s="42">
        <v>0.35416666666666669</v>
      </c>
      <c r="D2333" s="12" t="s">
        <v>3301</v>
      </c>
      <c r="E2333" s="28" t="s">
        <v>873</v>
      </c>
      <c r="F2333" s="39" t="s">
        <v>3302</v>
      </c>
      <c r="G2333" s="36">
        <v>585</v>
      </c>
      <c r="H2333" s="36">
        <v>176</v>
      </c>
      <c r="I2333" s="36"/>
      <c r="J2333" s="36">
        <v>180400</v>
      </c>
      <c r="K2333" s="412">
        <v>0</v>
      </c>
      <c r="L2333" s="2"/>
      <c r="M2333" s="1">
        <v>2</v>
      </c>
      <c r="N2333" s="15">
        <f>A2334</f>
        <v>45093</v>
      </c>
      <c r="O2333" s="15" t="str">
        <f>IF(A2336="","",A2336)</f>
        <v>Uco</v>
      </c>
      <c r="P2333" s="37" t="str">
        <f>A2333</f>
        <v>Fri</v>
      </c>
      <c r="U2333" s="38"/>
    </row>
    <row r="2334" spans="1:21" ht="14.25" customHeight="1">
      <c r="A2334" s="332">
        <v>45093</v>
      </c>
      <c r="B2334" s="268"/>
      <c r="C2334" s="42"/>
      <c r="D2334" s="29" t="s">
        <v>3300</v>
      </c>
      <c r="E2334" s="28"/>
      <c r="F2334" s="39" t="s">
        <v>3329</v>
      </c>
      <c r="G2334" s="36"/>
      <c r="H2334" s="36"/>
      <c r="I2334" s="36"/>
      <c r="J2334" s="36"/>
      <c r="K2334" s="412"/>
      <c r="L2334" s="2"/>
      <c r="M2334" s="1">
        <v>3</v>
      </c>
      <c r="N2334" s="15">
        <f>A2334</f>
        <v>45093</v>
      </c>
      <c r="O2334" s="15" t="str">
        <f>IF(A2336="","",A2336)</f>
        <v>Uco</v>
      </c>
      <c r="P2334" s="37" t="str">
        <f>A2333</f>
        <v>Fri</v>
      </c>
      <c r="U2334" s="38"/>
    </row>
    <row r="2335" spans="1:21" ht="14.25" customHeight="1">
      <c r="A2335" s="333">
        <v>313</v>
      </c>
      <c r="B2335" s="268"/>
      <c r="C2335" s="42"/>
      <c r="D2335" s="29" t="s">
        <v>3299</v>
      </c>
      <c r="E2335" s="28"/>
      <c r="F2335" s="239" t="s">
        <v>3330</v>
      </c>
      <c r="G2335" s="36"/>
      <c r="H2335" s="342"/>
      <c r="I2335" s="36"/>
      <c r="J2335" s="36"/>
      <c r="K2335" s="412"/>
      <c r="L2335" s="2"/>
      <c r="M2335" s="1">
        <v>4</v>
      </c>
      <c r="N2335" s="15">
        <f>A2334</f>
        <v>45093</v>
      </c>
      <c r="O2335" s="15" t="str">
        <f>IF(A2336="","",A2336)</f>
        <v>Uco</v>
      </c>
      <c r="P2335" s="37" t="str">
        <f>A2333</f>
        <v>Fri</v>
      </c>
      <c r="U2335" s="38"/>
    </row>
    <row r="2336" spans="1:21" ht="14.25" customHeight="1">
      <c r="A2336" s="334" t="s">
        <v>848</v>
      </c>
      <c r="B2336" s="268"/>
      <c r="C2336" s="43"/>
      <c r="E2336" s="39"/>
      <c r="F2336" s="345" t="s">
        <v>3357</v>
      </c>
      <c r="G2336" s="342"/>
      <c r="H2336" s="342"/>
      <c r="I2336" s="36"/>
      <c r="J2336" s="36"/>
      <c r="K2336" s="412"/>
      <c r="L2336" s="2"/>
      <c r="M2336" s="1">
        <v>5</v>
      </c>
      <c r="N2336" s="15">
        <f>A2334</f>
        <v>45093</v>
      </c>
      <c r="O2336" s="15" t="str">
        <f>IF(A2336="","",A2336)</f>
        <v>Uco</v>
      </c>
      <c r="P2336" s="37" t="str">
        <f>A2333</f>
        <v>Fri</v>
      </c>
      <c r="U2336" s="38"/>
    </row>
    <row r="2337" spans="1:21" ht="14.25" customHeight="1">
      <c r="A2337" s="335" t="s">
        <v>3288</v>
      </c>
      <c r="B2337" s="268"/>
      <c r="C2337" s="42"/>
      <c r="D2337" s="29"/>
      <c r="E2337" s="28"/>
      <c r="F2337" s="370" t="s">
        <v>1403</v>
      </c>
      <c r="G2337" s="36"/>
      <c r="H2337" s="36"/>
      <c r="I2337" s="36"/>
      <c r="J2337" s="36"/>
      <c r="K2337" s="412"/>
      <c r="L2337" s="2"/>
      <c r="M2337" s="1">
        <v>6</v>
      </c>
      <c r="N2337" s="15">
        <f>A2334</f>
        <v>45093</v>
      </c>
      <c r="O2337" s="15" t="str">
        <f>IF(A2336="","",A2336)</f>
        <v>Uco</v>
      </c>
      <c r="P2337" s="37" t="str">
        <f>A2333</f>
        <v>Fri</v>
      </c>
      <c r="U2337" s="38"/>
    </row>
    <row r="2338" spans="1:21" ht="14.25" customHeight="1">
      <c r="A2338" s="335" t="s">
        <v>2830</v>
      </c>
      <c r="B2338" s="268"/>
      <c r="C2338" s="42"/>
      <c r="D2338" s="29"/>
      <c r="E2338" s="28"/>
      <c r="F2338" s="39"/>
      <c r="G2338" s="36"/>
      <c r="H2338" s="36"/>
      <c r="I2338" s="36"/>
      <c r="J2338" s="36"/>
      <c r="K2338" s="412"/>
      <c r="L2338" s="2"/>
      <c r="M2338" s="1">
        <v>7</v>
      </c>
      <c r="N2338" s="15">
        <f>A2334</f>
        <v>45093</v>
      </c>
      <c r="O2338" s="15" t="str">
        <f>IF(A2336="","",A2336)</f>
        <v>Uco</v>
      </c>
      <c r="P2338" s="37" t="str">
        <f>A2333</f>
        <v>Fri</v>
      </c>
      <c r="U2338" s="38"/>
    </row>
    <row r="2339" spans="1:21" ht="14.25" customHeight="1">
      <c r="A2339" s="335" t="s">
        <v>3289</v>
      </c>
      <c r="B2339" s="268"/>
      <c r="C2339" s="42"/>
      <c r="D2339" s="29"/>
      <c r="E2339" s="28"/>
      <c r="F2339" s="39"/>
      <c r="G2339" s="36"/>
      <c r="H2339" s="36"/>
      <c r="I2339" s="36"/>
      <c r="J2339" s="36"/>
      <c r="K2339" s="412"/>
      <c r="L2339" s="2"/>
      <c r="M2339" s="1">
        <v>8</v>
      </c>
      <c r="N2339" s="15">
        <f>A2334</f>
        <v>45093</v>
      </c>
      <c r="O2339" s="15" t="str">
        <f>IF(A2336="","",A2336)</f>
        <v>Uco</v>
      </c>
      <c r="P2339" s="37" t="str">
        <f>A2333</f>
        <v>Fri</v>
      </c>
      <c r="U2339" s="38"/>
    </row>
    <row r="2340" spans="1:21" ht="14.25" customHeight="1">
      <c r="A2340" s="337"/>
      <c r="B2340" s="268"/>
      <c r="C2340" s="42"/>
      <c r="D2340" s="29"/>
      <c r="E2340" s="28"/>
      <c r="F2340" s="39"/>
      <c r="G2340" s="36"/>
      <c r="H2340" s="36"/>
      <c r="I2340" s="36"/>
      <c r="J2340" s="36"/>
      <c r="K2340" s="412"/>
      <c r="L2340" s="2"/>
      <c r="M2340" s="1">
        <v>9</v>
      </c>
      <c r="N2340" s="15">
        <f>A2334</f>
        <v>45093</v>
      </c>
      <c r="O2340" s="15" t="str">
        <f>IF(A2336="","",A2336)</f>
        <v>Uco</v>
      </c>
      <c r="P2340" s="37" t="str">
        <f>A2333</f>
        <v>Fri</v>
      </c>
      <c r="U2340" s="38"/>
    </row>
    <row r="2341" spans="1:21" ht="14.25" customHeight="1" thickBot="1">
      <c r="A2341" s="336" t="s">
        <v>3087</v>
      </c>
      <c r="B2341" s="277"/>
      <c r="C2341" s="284" t="s">
        <v>1920</v>
      </c>
      <c r="D2341" s="259"/>
      <c r="E2341" s="260"/>
      <c r="F2341" s="46"/>
      <c r="G2341" s="261"/>
      <c r="H2341" s="261"/>
      <c r="I2341" s="261"/>
      <c r="J2341" s="261"/>
      <c r="K2341" s="413"/>
      <c r="L2341" s="3"/>
      <c r="M2341" s="1">
        <v>10</v>
      </c>
      <c r="N2341" s="15">
        <f>A2334</f>
        <v>45093</v>
      </c>
      <c r="O2341" s="15" t="str">
        <f>IF(A2336="","",A2336)</f>
        <v>Uco</v>
      </c>
      <c r="P2341" s="37" t="str">
        <f>A2333</f>
        <v>Fri</v>
      </c>
      <c r="U2341" s="38"/>
    </row>
    <row r="2342" spans="1:21" s="239" customFormat="1" ht="14.25" customHeight="1">
      <c r="A2342" s="330"/>
      <c r="B2342" s="234"/>
      <c r="C2342" s="262"/>
      <c r="D2342" s="232"/>
      <c r="E2342" s="41"/>
      <c r="F2342" s="41"/>
      <c r="G2342" s="263"/>
      <c r="H2342" s="263"/>
      <c r="I2342" s="263"/>
      <c r="J2342" s="263"/>
      <c r="K2342" s="411"/>
      <c r="L2342" s="235"/>
      <c r="M2342" s="236"/>
      <c r="N2342" s="237"/>
      <c r="O2342" s="237"/>
      <c r="P2342" s="238"/>
      <c r="U2342" s="240"/>
    </row>
    <row r="2343" spans="1:21" ht="14.25" customHeight="1">
      <c r="A2343" s="331" t="s">
        <v>947</v>
      </c>
      <c r="B2343" s="268">
        <v>3</v>
      </c>
      <c r="C2343" s="42">
        <v>0.35416666666666669</v>
      </c>
      <c r="D2343" s="12" t="s">
        <v>3217</v>
      </c>
      <c r="E2343" s="28" t="s">
        <v>62</v>
      </c>
      <c r="F2343" s="513" t="s">
        <v>2983</v>
      </c>
      <c r="G2343" s="36">
        <v>390</v>
      </c>
      <c r="H2343" s="36"/>
      <c r="I2343" s="36">
        <v>50875.46</v>
      </c>
      <c r="J2343" s="36">
        <v>253</v>
      </c>
      <c r="K2343" s="412">
        <v>0</v>
      </c>
      <c r="L2343" s="2"/>
      <c r="M2343" s="1">
        <v>2</v>
      </c>
      <c r="N2343" s="15">
        <f>A2344</f>
        <v>45095</v>
      </c>
      <c r="O2343" s="15" t="str">
        <f>IF(A2346="","",A2346)</f>
        <v>Uco</v>
      </c>
      <c r="P2343" s="37" t="str">
        <f>A2343</f>
        <v>Sun</v>
      </c>
      <c r="U2343" s="38"/>
    </row>
    <row r="2344" spans="1:21" ht="14.25" customHeight="1">
      <c r="A2344" s="332">
        <v>45095</v>
      </c>
      <c r="B2344" s="268"/>
      <c r="C2344" s="42"/>
      <c r="D2344" s="29" t="s">
        <v>3335</v>
      </c>
      <c r="E2344" s="28"/>
      <c r="F2344" s="370" t="s">
        <v>1403</v>
      </c>
      <c r="G2344" s="342"/>
      <c r="H2344" s="342"/>
      <c r="I2344" s="342"/>
      <c r="J2344" s="36"/>
      <c r="K2344" s="412"/>
      <c r="L2344" s="2"/>
      <c r="M2344" s="1">
        <v>3</v>
      </c>
      <c r="N2344" s="15">
        <f>A2344</f>
        <v>45095</v>
      </c>
      <c r="O2344" s="15" t="str">
        <f>IF(A2346="","",A2346)</f>
        <v>Uco</v>
      </c>
      <c r="P2344" s="37" t="str">
        <f>A2343</f>
        <v>Sun</v>
      </c>
      <c r="U2344" s="38"/>
    </row>
    <row r="2345" spans="1:21" ht="14.25" customHeight="1">
      <c r="A2345" s="333">
        <v>314</v>
      </c>
      <c r="B2345" s="268"/>
      <c r="C2345" s="42">
        <v>0.34375</v>
      </c>
      <c r="D2345" s="29" t="s">
        <v>3312</v>
      </c>
      <c r="E2345" s="28" t="s">
        <v>3313</v>
      </c>
      <c r="F2345" s="513" t="s">
        <v>2866</v>
      </c>
      <c r="G2345" s="36">
        <v>195</v>
      </c>
      <c r="H2345" s="342"/>
      <c r="I2345" s="36">
        <v>86492.25</v>
      </c>
      <c r="J2345" s="36"/>
      <c r="K2345" s="412">
        <v>0</v>
      </c>
      <c r="L2345" s="2"/>
      <c r="M2345" s="1">
        <v>4</v>
      </c>
      <c r="N2345" s="15">
        <f>A2344</f>
        <v>45095</v>
      </c>
      <c r="O2345" s="15" t="str">
        <f>IF(A2346="","",A2346)</f>
        <v>Uco</v>
      </c>
      <c r="P2345" s="37" t="str">
        <f>A2343</f>
        <v>Sun</v>
      </c>
      <c r="U2345" s="38"/>
    </row>
    <row r="2346" spans="1:21" ht="14.25" customHeight="1">
      <c r="A2346" s="334" t="s">
        <v>848</v>
      </c>
      <c r="B2346" s="268"/>
      <c r="C2346" s="43"/>
      <c r="D2346" s="40"/>
      <c r="E2346" s="39"/>
      <c r="F2346" s="39"/>
      <c r="G2346" s="342"/>
      <c r="H2346" s="342"/>
      <c r="I2346" s="36"/>
      <c r="J2346" s="36"/>
      <c r="K2346" s="412"/>
      <c r="L2346" s="2"/>
      <c r="M2346" s="1">
        <v>5</v>
      </c>
      <c r="N2346" s="15">
        <f>A2344</f>
        <v>45095</v>
      </c>
      <c r="O2346" s="15" t="str">
        <f>IF(A2346="","",A2346)</f>
        <v>Uco</v>
      </c>
      <c r="P2346" s="37" t="str">
        <f>A2343</f>
        <v>Sun</v>
      </c>
      <c r="U2346" s="38"/>
    </row>
    <row r="2347" spans="1:21" ht="14.25" customHeight="1">
      <c r="A2347" s="335" t="s">
        <v>2892</v>
      </c>
      <c r="B2347" s="268"/>
      <c r="C2347" s="42"/>
      <c r="D2347" s="29"/>
      <c r="E2347" s="28"/>
      <c r="F2347" s="41" t="s">
        <v>3340</v>
      </c>
      <c r="G2347" s="36"/>
      <c r="H2347" s="36"/>
      <c r="I2347" s="36"/>
      <c r="J2347" s="36"/>
      <c r="K2347" s="412"/>
      <c r="L2347" s="2"/>
      <c r="M2347" s="1">
        <v>6</v>
      </c>
      <c r="N2347" s="15">
        <f>A2344</f>
        <v>45095</v>
      </c>
      <c r="O2347" s="15" t="str">
        <f>IF(A2346="","",A2346)</f>
        <v>Uco</v>
      </c>
      <c r="P2347" s="37" t="str">
        <f>A2343</f>
        <v>Sun</v>
      </c>
      <c r="U2347" s="38"/>
    </row>
    <row r="2348" spans="1:21" ht="14.25" customHeight="1">
      <c r="A2348" s="340" t="s">
        <v>2442</v>
      </c>
      <c r="B2348" s="268"/>
      <c r="C2348" s="42"/>
      <c r="D2348" s="29"/>
      <c r="E2348" s="28"/>
      <c r="F2348" s="41" t="s">
        <v>3341</v>
      </c>
      <c r="G2348" s="36"/>
      <c r="H2348" s="36"/>
      <c r="I2348" s="36"/>
      <c r="J2348" s="36"/>
      <c r="K2348" s="412"/>
      <c r="L2348" s="2"/>
      <c r="M2348" s="1">
        <v>7</v>
      </c>
      <c r="N2348" s="15">
        <f>A2344</f>
        <v>45095</v>
      </c>
      <c r="O2348" s="15" t="str">
        <f>IF(A2346="","",A2346)</f>
        <v>Uco</v>
      </c>
      <c r="P2348" s="37" t="str">
        <f>A2343</f>
        <v>Sun</v>
      </c>
      <c r="U2348" s="38"/>
    </row>
    <row r="2349" spans="1:21" ht="14.25" customHeight="1">
      <c r="A2349" s="335" t="s">
        <v>999</v>
      </c>
      <c r="B2349" s="268"/>
      <c r="C2349" s="42"/>
      <c r="D2349" s="29"/>
      <c r="E2349" s="28"/>
      <c r="F2349" s="39"/>
      <c r="G2349" s="36"/>
      <c r="H2349" s="36"/>
      <c r="I2349" s="36"/>
      <c r="J2349" s="36"/>
      <c r="K2349" s="412"/>
      <c r="L2349" s="2"/>
      <c r="M2349" s="1">
        <v>8</v>
      </c>
      <c r="N2349" s="15">
        <f>A2344</f>
        <v>45095</v>
      </c>
      <c r="O2349" s="15" t="str">
        <f>IF(A2346="","",A2346)</f>
        <v>Uco</v>
      </c>
      <c r="P2349" s="37" t="str">
        <f>A2343</f>
        <v>Sun</v>
      </c>
      <c r="U2349" s="38"/>
    </row>
    <row r="2350" spans="1:21" ht="14.25" customHeight="1">
      <c r="A2350" s="337"/>
      <c r="B2350" s="268"/>
      <c r="C2350" s="42"/>
      <c r="D2350" s="29"/>
      <c r="E2350" s="28"/>
      <c r="F2350" s="39"/>
      <c r="G2350" s="36"/>
      <c r="H2350" s="36"/>
      <c r="I2350" s="36"/>
      <c r="J2350" s="36"/>
      <c r="K2350" s="412"/>
      <c r="L2350" s="2"/>
      <c r="M2350" s="1">
        <v>9</v>
      </c>
      <c r="N2350" s="15">
        <f>A2344</f>
        <v>45095</v>
      </c>
      <c r="O2350" s="15" t="str">
        <f>IF(A2346="","",A2346)</f>
        <v>Uco</v>
      </c>
      <c r="P2350" s="37" t="str">
        <f>A2343</f>
        <v>Sun</v>
      </c>
      <c r="U2350" s="38"/>
    </row>
    <row r="2351" spans="1:21" ht="14.25" customHeight="1" thickBot="1">
      <c r="A2351" s="336" t="s">
        <v>1353</v>
      </c>
      <c r="B2351" s="277"/>
      <c r="C2351" s="284" t="s">
        <v>3206</v>
      </c>
      <c r="D2351" s="259"/>
      <c r="E2351" s="260"/>
      <c r="F2351" s="46"/>
      <c r="G2351" s="261"/>
      <c r="H2351" s="261"/>
      <c r="I2351" s="261"/>
      <c r="J2351" s="261"/>
      <c r="K2351" s="413"/>
      <c r="L2351" s="3"/>
      <c r="M2351" s="1">
        <v>10</v>
      </c>
      <c r="N2351" s="15">
        <f>A2344</f>
        <v>45095</v>
      </c>
      <c r="O2351" s="15" t="str">
        <f>IF(A2346="","",A2346)</f>
        <v>Uco</v>
      </c>
      <c r="P2351" s="37" t="str">
        <f>A2343</f>
        <v>Sun</v>
      </c>
      <c r="U2351" s="38"/>
    </row>
    <row r="2352" spans="1:21" s="246" customFormat="1" ht="14.25" customHeight="1">
      <c r="A2352" s="330"/>
      <c r="B2352" s="242"/>
      <c r="C2352" s="324"/>
      <c r="D2352" s="465"/>
      <c r="E2352" s="255"/>
      <c r="F2352" s="255"/>
      <c r="G2352" s="245"/>
      <c r="H2352" s="245"/>
      <c r="I2352" s="245"/>
      <c r="J2352" s="245"/>
      <c r="K2352" s="245"/>
      <c r="L2352" s="244"/>
      <c r="N2352" s="247"/>
      <c r="O2352" s="247"/>
      <c r="P2352" s="248"/>
      <c r="U2352" s="249"/>
    </row>
    <row r="2353" spans="1:21" s="252" customFormat="1" ht="14.25" customHeight="1">
      <c r="A2353" s="331" t="s">
        <v>941</v>
      </c>
      <c r="B2353" s="272">
        <v>3</v>
      </c>
      <c r="C2353" s="325">
        <v>0.37847222222222227</v>
      </c>
      <c r="D2353" s="270" t="s">
        <v>2813</v>
      </c>
      <c r="E2353" s="269" t="s">
        <v>88</v>
      </c>
      <c r="F2353" s="255"/>
      <c r="G2353" s="251">
        <v>500</v>
      </c>
      <c r="H2353" s="251"/>
      <c r="I2353" s="251" t="s">
        <v>3331</v>
      </c>
      <c r="J2353" s="251"/>
      <c r="K2353" s="454">
        <v>0</v>
      </c>
      <c r="L2353" s="250"/>
      <c r="M2353" s="252">
        <v>2</v>
      </c>
      <c r="N2353" s="253">
        <f>A2354</f>
        <v>45096</v>
      </c>
      <c r="O2353" s="253" t="str">
        <f>IF(A2356="","",A2356)</f>
        <v>Luján</v>
      </c>
      <c r="P2353" s="254" t="str">
        <f>A2353</f>
        <v>Mon</v>
      </c>
      <c r="U2353" s="253"/>
    </row>
    <row r="2354" spans="1:21" s="252" customFormat="1" ht="14.25" customHeight="1">
      <c r="A2354" s="332">
        <v>45096</v>
      </c>
      <c r="B2354" s="272"/>
      <c r="C2354" s="325"/>
      <c r="D2354" s="271" t="s">
        <v>3332</v>
      </c>
      <c r="E2354" s="244"/>
      <c r="F2354" s="244"/>
      <c r="G2354" s="267"/>
      <c r="H2354" s="267"/>
      <c r="I2354" s="267"/>
      <c r="J2354" s="251"/>
      <c r="K2354" s="454"/>
      <c r="L2354" s="250"/>
      <c r="M2354" s="252">
        <v>3</v>
      </c>
      <c r="N2354" s="253">
        <f>A2354</f>
        <v>45096</v>
      </c>
      <c r="O2354" s="253" t="str">
        <f>IF(A2356="","",A2356)</f>
        <v>Luján</v>
      </c>
      <c r="P2354" s="254" t="str">
        <f>A2353</f>
        <v>Mon</v>
      </c>
      <c r="U2354" s="253"/>
    </row>
    <row r="2355" spans="1:21" s="252" customFormat="1" ht="14.25" customHeight="1">
      <c r="A2355" s="333">
        <v>315</v>
      </c>
      <c r="B2355" s="272"/>
      <c r="C2355" s="325"/>
      <c r="D2355" s="516" t="s">
        <v>3333</v>
      </c>
      <c r="E2355" s="244"/>
      <c r="F2355" s="244"/>
      <c r="G2355" s="267"/>
      <c r="H2355" s="267"/>
      <c r="I2355" s="267"/>
      <c r="J2355" s="251"/>
      <c r="K2355" s="454"/>
      <c r="L2355" s="250"/>
      <c r="M2355" s="252">
        <v>4</v>
      </c>
      <c r="N2355" s="253">
        <f>A2354</f>
        <v>45096</v>
      </c>
      <c r="O2355" s="253" t="str">
        <f>IF(A2356="","",A2356)</f>
        <v>Luján</v>
      </c>
      <c r="P2355" s="254" t="str">
        <f>A2353</f>
        <v>Mon</v>
      </c>
      <c r="U2355" s="253"/>
    </row>
    <row r="2356" spans="1:21" s="252" customFormat="1" ht="14.25" customHeight="1">
      <c r="A2356" s="334" t="s">
        <v>64</v>
      </c>
      <c r="B2356" s="272"/>
      <c r="C2356" s="326"/>
      <c r="D2356" s="256"/>
      <c r="E2356" s="244"/>
      <c r="F2356" s="244"/>
      <c r="G2356" s="267"/>
      <c r="H2356" s="267"/>
      <c r="I2356" s="251"/>
      <c r="J2356" s="251"/>
      <c r="K2356" s="454"/>
      <c r="L2356" s="250"/>
      <c r="M2356" s="252">
        <v>5</v>
      </c>
      <c r="N2356" s="253">
        <f>A2354</f>
        <v>45096</v>
      </c>
      <c r="O2356" s="253" t="str">
        <f>IF(A2356="","",A2356)</f>
        <v>Luján</v>
      </c>
      <c r="P2356" s="254" t="str">
        <f>A2353</f>
        <v>Mon</v>
      </c>
      <c r="U2356" s="253"/>
    </row>
    <row r="2357" spans="1:21" s="252" customFormat="1" ht="14.25" customHeight="1">
      <c r="A2357" s="335" t="s">
        <v>1068</v>
      </c>
      <c r="B2357" s="272"/>
      <c r="C2357" s="325"/>
      <c r="D2357" s="271"/>
      <c r="E2357" s="269"/>
      <c r="F2357" s="244"/>
      <c r="G2357" s="251"/>
      <c r="H2357" s="251"/>
      <c r="I2357" s="251"/>
      <c r="J2357" s="251"/>
      <c r="K2357" s="454"/>
      <c r="L2357" s="250"/>
      <c r="M2357" s="252">
        <v>6</v>
      </c>
      <c r="N2357" s="253">
        <f>A2354</f>
        <v>45096</v>
      </c>
      <c r="O2357" s="253" t="str">
        <f>IF(A2356="","",A2356)</f>
        <v>Luján</v>
      </c>
      <c r="P2357" s="254" t="str">
        <f>A2353</f>
        <v>Mon</v>
      </c>
      <c r="U2357" s="253"/>
    </row>
    <row r="2358" spans="1:21" s="252" customFormat="1" ht="14.25" customHeight="1">
      <c r="A2358" s="335" t="s">
        <v>1346</v>
      </c>
      <c r="B2358" s="272"/>
      <c r="C2358" s="325"/>
      <c r="D2358" s="271"/>
      <c r="E2358" s="269"/>
      <c r="F2358" s="244"/>
      <c r="G2358" s="251"/>
      <c r="H2358" s="251"/>
      <c r="I2358" s="251"/>
      <c r="J2358" s="251"/>
      <c r="K2358" s="454"/>
      <c r="L2358" s="250"/>
      <c r="M2358" s="252">
        <v>7</v>
      </c>
      <c r="N2358" s="253">
        <f>A2354</f>
        <v>45096</v>
      </c>
      <c r="O2358" s="253" t="str">
        <f>IF(A2356="","",A2356)</f>
        <v>Luján</v>
      </c>
      <c r="P2358" s="254" t="str">
        <f>A2353</f>
        <v>Mon</v>
      </c>
      <c r="U2358" s="253"/>
    </row>
    <row r="2359" spans="1:21" s="252" customFormat="1" ht="14.25" customHeight="1">
      <c r="A2359" s="335" t="s">
        <v>1028</v>
      </c>
      <c r="B2359" s="272"/>
      <c r="C2359" s="325"/>
      <c r="D2359" s="271"/>
      <c r="E2359" s="269"/>
      <c r="F2359" s="244"/>
      <c r="G2359" s="251"/>
      <c r="H2359" s="251"/>
      <c r="I2359" s="251"/>
      <c r="J2359" s="251"/>
      <c r="K2359" s="454"/>
      <c r="L2359" s="250"/>
      <c r="M2359" s="252">
        <v>8</v>
      </c>
      <c r="N2359" s="253">
        <f>A2354</f>
        <v>45096</v>
      </c>
      <c r="O2359" s="253" t="str">
        <f>IF(A2356="","",A2356)</f>
        <v>Luján</v>
      </c>
      <c r="P2359" s="254" t="str">
        <f>A2353</f>
        <v>Mon</v>
      </c>
      <c r="U2359" s="253"/>
    </row>
    <row r="2360" spans="1:21" s="252" customFormat="1" ht="14.25" customHeight="1">
      <c r="A2360" s="335" t="s">
        <v>1029</v>
      </c>
      <c r="B2360" s="272"/>
      <c r="C2360" s="325"/>
      <c r="D2360" s="271"/>
      <c r="E2360" s="269"/>
      <c r="F2360" s="244"/>
      <c r="G2360" s="251"/>
      <c r="H2360" s="251"/>
      <c r="I2360" s="251"/>
      <c r="J2360" s="251"/>
      <c r="K2360" s="454"/>
      <c r="L2360" s="250"/>
      <c r="M2360" s="252">
        <v>9</v>
      </c>
      <c r="N2360" s="253">
        <f>A2354</f>
        <v>45096</v>
      </c>
      <c r="O2360" s="253" t="str">
        <f>IF(A2356="","",A2356)</f>
        <v>Luján</v>
      </c>
      <c r="P2360" s="254" t="str">
        <f>A2353</f>
        <v>Mon</v>
      </c>
      <c r="U2360" s="253"/>
    </row>
    <row r="2361" spans="1:21" s="252" customFormat="1" ht="14.25" customHeight="1" thickBot="1">
      <c r="A2361" s="336" t="s">
        <v>3339</v>
      </c>
      <c r="B2361" s="278"/>
      <c r="C2361" s="327" t="s">
        <v>2980</v>
      </c>
      <c r="D2361" s="264"/>
      <c r="E2361" s="265"/>
      <c r="F2361" s="258"/>
      <c r="G2361" s="266"/>
      <c r="H2361" s="266"/>
      <c r="I2361" s="266"/>
      <c r="J2361" s="266"/>
      <c r="K2361" s="459"/>
      <c r="L2361" s="257"/>
      <c r="M2361" s="252">
        <v>10</v>
      </c>
      <c r="N2361" s="253">
        <f>A2354</f>
        <v>45096</v>
      </c>
      <c r="O2361" s="253" t="str">
        <f>IF(A2356="","",A2356)</f>
        <v>Luján</v>
      </c>
      <c r="P2361" s="254" t="str">
        <f>A2353</f>
        <v>Mon</v>
      </c>
      <c r="U2361" s="253"/>
    </row>
    <row r="2362" spans="1:21" s="239" customFormat="1" ht="14.25" customHeight="1">
      <c r="A2362" s="330"/>
      <c r="B2362" s="234"/>
      <c r="C2362" s="262"/>
      <c r="D2362" s="232"/>
      <c r="E2362" s="41"/>
      <c r="F2362" s="41"/>
      <c r="G2362" s="263"/>
      <c r="H2362" s="263"/>
      <c r="I2362" s="263"/>
      <c r="J2362" s="263"/>
      <c r="K2362" s="411"/>
      <c r="L2362" s="235"/>
      <c r="M2362" s="236"/>
      <c r="N2362" s="237"/>
      <c r="O2362" s="237"/>
      <c r="P2362" s="238"/>
      <c r="U2362" s="240"/>
    </row>
    <row r="2363" spans="1:21" ht="14.25" customHeight="1">
      <c r="A2363" s="331" t="s">
        <v>944</v>
      </c>
      <c r="B2363" s="268">
        <v>2</v>
      </c>
      <c r="C2363" s="42">
        <v>0.37847222222222227</v>
      </c>
      <c r="D2363" s="12" t="s">
        <v>3344</v>
      </c>
      <c r="E2363" s="28" t="s">
        <v>3346</v>
      </c>
      <c r="F2363" s="329" t="s">
        <v>3348</v>
      </c>
      <c r="G2363" s="36">
        <v>370</v>
      </c>
      <c r="H2363" s="36"/>
      <c r="I2363" s="36">
        <v>164143.1</v>
      </c>
      <c r="J2363" s="36"/>
      <c r="K2363" s="412">
        <v>0</v>
      </c>
      <c r="L2363" s="2"/>
      <c r="M2363" s="1">
        <v>2</v>
      </c>
      <c r="N2363" s="15">
        <f>A2364</f>
        <v>45099</v>
      </c>
      <c r="O2363" s="15" t="str">
        <f>IF(A2366="","",A2366)</f>
        <v>Luján</v>
      </c>
      <c r="P2363" s="37" t="str">
        <f>A2363</f>
        <v>Thu</v>
      </c>
      <c r="U2363" s="38"/>
    </row>
    <row r="2364" spans="1:21" ht="14.25" customHeight="1">
      <c r="A2364" s="332">
        <v>45099</v>
      </c>
      <c r="B2364" s="268"/>
      <c r="C2364" s="42"/>
      <c r="D2364" s="29" t="s">
        <v>3345</v>
      </c>
      <c r="E2364" s="343" t="s">
        <v>3347</v>
      </c>
      <c r="F2364" s="329" t="s">
        <v>1457</v>
      </c>
      <c r="G2364" s="36"/>
      <c r="H2364" s="36"/>
      <c r="I2364" s="36"/>
      <c r="J2364" s="36"/>
      <c r="K2364" s="412"/>
      <c r="L2364" s="2"/>
      <c r="M2364" s="1">
        <v>3</v>
      </c>
      <c r="N2364" s="15">
        <f>A2364</f>
        <v>45099</v>
      </c>
      <c r="O2364" s="15" t="str">
        <f>IF(A2366="","",A2366)</f>
        <v>Luján</v>
      </c>
      <c r="P2364" s="37" t="str">
        <f>A2363</f>
        <v>Thu</v>
      </c>
      <c r="U2364" s="38"/>
    </row>
    <row r="2365" spans="1:21" ht="14.25" customHeight="1">
      <c r="A2365" s="333">
        <v>316</v>
      </c>
      <c r="B2365" s="268"/>
      <c r="C2365" s="42"/>
      <c r="D2365" s="29"/>
      <c r="E2365" s="28"/>
      <c r="F2365" s="28"/>
      <c r="G2365" s="36"/>
      <c r="H2365" s="342"/>
      <c r="I2365" s="36"/>
      <c r="J2365" s="36"/>
      <c r="K2365" s="412"/>
      <c r="L2365" s="2"/>
      <c r="M2365" s="1">
        <v>4</v>
      </c>
      <c r="N2365" s="15">
        <f>A2364</f>
        <v>45099</v>
      </c>
      <c r="O2365" s="15" t="str">
        <f>IF(A2366="","",A2366)</f>
        <v>Luján</v>
      </c>
      <c r="P2365" s="37" t="str">
        <f>A2363</f>
        <v>Thu</v>
      </c>
      <c r="U2365" s="38"/>
    </row>
    <row r="2366" spans="1:21" ht="14.25" customHeight="1">
      <c r="A2366" s="334" t="s">
        <v>64</v>
      </c>
      <c r="B2366" s="268"/>
      <c r="C2366" s="43"/>
      <c r="D2366" s="40"/>
      <c r="E2366" s="39"/>
      <c r="F2366" s="39"/>
      <c r="G2366" s="342"/>
      <c r="H2366" s="342"/>
      <c r="I2366" s="36"/>
      <c r="J2366" s="36"/>
      <c r="K2366" s="412"/>
      <c r="L2366" s="2"/>
      <c r="M2366" s="1">
        <v>5</v>
      </c>
      <c r="N2366" s="15">
        <f>A2364</f>
        <v>45099</v>
      </c>
      <c r="O2366" s="15" t="str">
        <f>IF(A2366="","",A2366)</f>
        <v>Luján</v>
      </c>
      <c r="P2366" s="37" t="str">
        <f>A2363</f>
        <v>Thu</v>
      </c>
      <c r="U2366" s="38"/>
    </row>
    <row r="2367" spans="1:21" ht="14.25" customHeight="1">
      <c r="A2367" s="335" t="s">
        <v>2988</v>
      </c>
      <c r="B2367" s="268"/>
      <c r="C2367" s="42"/>
      <c r="D2367" s="29"/>
      <c r="E2367" s="28"/>
      <c r="F2367" s="39"/>
      <c r="G2367" s="36"/>
      <c r="H2367" s="36"/>
      <c r="I2367" s="36"/>
      <c r="J2367" s="36"/>
      <c r="K2367" s="412"/>
      <c r="L2367" s="2"/>
      <c r="M2367" s="1">
        <v>6</v>
      </c>
      <c r="N2367" s="15">
        <f>A2364</f>
        <v>45099</v>
      </c>
      <c r="O2367" s="15" t="str">
        <f>IF(A2366="","",A2366)</f>
        <v>Luján</v>
      </c>
      <c r="P2367" s="37" t="str">
        <f>A2363</f>
        <v>Thu</v>
      </c>
      <c r="U2367" s="38"/>
    </row>
    <row r="2368" spans="1:21" ht="14.25" customHeight="1">
      <c r="A2368" s="335" t="s">
        <v>3167</v>
      </c>
      <c r="B2368" s="268"/>
      <c r="C2368" s="42"/>
      <c r="D2368" s="29"/>
      <c r="E2368" s="28"/>
      <c r="F2368" s="39"/>
      <c r="G2368" s="36"/>
      <c r="H2368" s="36"/>
      <c r="I2368" s="36"/>
      <c r="J2368" s="36"/>
      <c r="K2368" s="412"/>
      <c r="L2368" s="2"/>
      <c r="M2368" s="1">
        <v>7</v>
      </c>
      <c r="N2368" s="15">
        <f>A2364</f>
        <v>45099</v>
      </c>
      <c r="O2368" s="15" t="str">
        <f>IF(A2366="","",A2366)</f>
        <v>Luján</v>
      </c>
      <c r="P2368" s="37" t="str">
        <f>A2363</f>
        <v>Thu</v>
      </c>
      <c r="U2368" s="38"/>
    </row>
    <row r="2369" spans="1:21" ht="14.25" customHeight="1">
      <c r="A2369" s="335" t="s">
        <v>1028</v>
      </c>
      <c r="B2369" s="268"/>
      <c r="C2369" s="42"/>
      <c r="D2369" s="29"/>
      <c r="E2369" s="28"/>
      <c r="F2369" s="39"/>
      <c r="G2369" s="36"/>
      <c r="H2369" s="36"/>
      <c r="I2369" s="36"/>
      <c r="J2369" s="36"/>
      <c r="K2369" s="412"/>
      <c r="L2369" s="2"/>
      <c r="M2369" s="1">
        <v>8</v>
      </c>
      <c r="N2369" s="15">
        <f>A2364</f>
        <v>45099</v>
      </c>
      <c r="O2369" s="15" t="str">
        <f>IF(A2366="","",A2366)</f>
        <v>Luján</v>
      </c>
      <c r="P2369" s="37" t="str">
        <f>A2363</f>
        <v>Thu</v>
      </c>
      <c r="U2369" s="38"/>
    </row>
    <row r="2370" spans="1:21" ht="14.25" customHeight="1">
      <c r="A2370" s="335" t="s">
        <v>3350</v>
      </c>
      <c r="B2370" s="268"/>
      <c r="C2370" s="42"/>
      <c r="D2370" s="29"/>
      <c r="E2370" s="28"/>
      <c r="F2370" s="39"/>
      <c r="G2370" s="36"/>
      <c r="H2370" s="36"/>
      <c r="I2370" s="36"/>
      <c r="J2370" s="36"/>
      <c r="K2370" s="412"/>
      <c r="L2370" s="2"/>
      <c r="M2370" s="1">
        <v>9</v>
      </c>
      <c r="N2370" s="15">
        <f>A2364</f>
        <v>45099</v>
      </c>
      <c r="O2370" s="15" t="str">
        <f>IF(A2366="","",A2366)</f>
        <v>Luján</v>
      </c>
      <c r="P2370" s="37" t="str">
        <f>A2363</f>
        <v>Thu</v>
      </c>
      <c r="U2370" s="38"/>
    </row>
    <row r="2371" spans="1:21" ht="14.25" customHeight="1" thickBot="1">
      <c r="A2371" s="336" t="s">
        <v>3349</v>
      </c>
      <c r="B2371" s="277"/>
      <c r="C2371" s="284" t="s">
        <v>3343</v>
      </c>
      <c r="D2371" s="259"/>
      <c r="E2371" s="260"/>
      <c r="F2371" s="46"/>
      <c r="G2371" s="261"/>
      <c r="H2371" s="261"/>
      <c r="I2371" s="261"/>
      <c r="J2371" s="261"/>
      <c r="K2371" s="413"/>
      <c r="L2371" s="3"/>
      <c r="M2371" s="1">
        <v>10</v>
      </c>
      <c r="N2371" s="15">
        <f>A2364</f>
        <v>45099</v>
      </c>
      <c r="O2371" s="15" t="str">
        <f>IF(A2366="","",A2366)</f>
        <v>Luján</v>
      </c>
      <c r="P2371" s="37" t="str">
        <f>A2363</f>
        <v>Thu</v>
      </c>
      <c r="U2371" s="38"/>
    </row>
    <row r="2372" spans="1:21" s="239" customFormat="1" ht="14.25" customHeight="1">
      <c r="A2372" s="330"/>
      <c r="B2372" s="234"/>
      <c r="C2372" s="262"/>
      <c r="D2372" s="232"/>
      <c r="E2372" s="41"/>
      <c r="F2372" s="41"/>
      <c r="G2372" s="263"/>
      <c r="H2372" s="263"/>
      <c r="I2372" s="263"/>
      <c r="J2372" s="263"/>
      <c r="K2372" s="411"/>
      <c r="L2372" s="235"/>
      <c r="M2372" s="236"/>
      <c r="N2372" s="237"/>
      <c r="O2372" s="237"/>
      <c r="P2372" s="238"/>
      <c r="U2372" s="240"/>
    </row>
    <row r="2373" spans="1:21" ht="14.25" customHeight="1">
      <c r="A2373" s="331" t="s">
        <v>942</v>
      </c>
      <c r="B2373" s="268">
        <v>2</v>
      </c>
      <c r="C2373" s="42">
        <v>0.38194444444444442</v>
      </c>
      <c r="D2373" s="12" t="s">
        <v>3310</v>
      </c>
      <c r="E2373" s="28" t="s">
        <v>3315</v>
      </c>
      <c r="F2373" s="28" t="s">
        <v>3354</v>
      </c>
      <c r="G2373" s="36">
        <v>720</v>
      </c>
      <c r="H2373" s="36" t="s">
        <v>2182</v>
      </c>
      <c r="I2373" s="36"/>
      <c r="J2373" s="36"/>
      <c r="K2373" s="412">
        <v>0</v>
      </c>
      <c r="L2373" s="2"/>
      <c r="M2373" s="1">
        <v>2</v>
      </c>
      <c r="N2373" s="15">
        <f>A2374</f>
        <v>45104</v>
      </c>
      <c r="O2373" s="15" t="str">
        <f>IF(A2376="","",A2376)</f>
        <v>Luján</v>
      </c>
      <c r="P2373" s="37" t="str">
        <f>A2373</f>
        <v>Tue</v>
      </c>
      <c r="U2373" s="38"/>
    </row>
    <row r="2374" spans="1:21" ht="14.25" customHeight="1">
      <c r="A2374" s="332">
        <v>45104</v>
      </c>
      <c r="B2374" s="268"/>
      <c r="C2374" s="42"/>
      <c r="D2374" s="29" t="s">
        <v>3316</v>
      </c>
      <c r="E2374" s="39"/>
      <c r="F2374" s="28" t="s">
        <v>3356</v>
      </c>
      <c r="G2374" s="36"/>
      <c r="H2374" s="36"/>
      <c r="I2374" s="36"/>
      <c r="J2374" s="36"/>
      <c r="K2374" s="412"/>
      <c r="L2374" s="2"/>
      <c r="M2374" s="1">
        <v>3</v>
      </c>
      <c r="N2374" s="15">
        <f>A2374</f>
        <v>45104</v>
      </c>
      <c r="O2374" s="15" t="str">
        <f>IF(A2376="","",A2376)</f>
        <v>Luján</v>
      </c>
      <c r="P2374" s="37" t="str">
        <f>A2373</f>
        <v>Tue</v>
      </c>
      <c r="U2374" s="38"/>
    </row>
    <row r="2375" spans="1:21" ht="14.25" customHeight="1">
      <c r="A2375" s="333">
        <v>317</v>
      </c>
      <c r="B2375" s="268"/>
      <c r="C2375" s="42"/>
      <c r="D2375" s="29"/>
      <c r="E2375" s="28"/>
      <c r="F2375" s="41"/>
      <c r="G2375" s="36"/>
      <c r="H2375" s="342"/>
      <c r="I2375" s="36"/>
      <c r="J2375" s="36"/>
      <c r="K2375" s="412"/>
      <c r="L2375" s="2"/>
      <c r="M2375" s="1">
        <v>4</v>
      </c>
      <c r="N2375" s="15">
        <f>A2374</f>
        <v>45104</v>
      </c>
      <c r="O2375" s="15" t="str">
        <f>IF(A2376="","",A2376)</f>
        <v>Luján</v>
      </c>
      <c r="P2375" s="37" t="str">
        <f>A2373</f>
        <v>Tue</v>
      </c>
      <c r="U2375" s="38"/>
    </row>
    <row r="2376" spans="1:21" ht="14.25" customHeight="1">
      <c r="A2376" s="334" t="s">
        <v>64</v>
      </c>
      <c r="B2376" s="268"/>
      <c r="C2376" s="43"/>
      <c r="D2376" s="538"/>
      <c r="E2376" s="39"/>
      <c r="F2376" s="39"/>
      <c r="G2376" s="36"/>
      <c r="H2376" s="342"/>
      <c r="I2376" s="36"/>
      <c r="J2376" s="36"/>
      <c r="K2376" s="412"/>
      <c r="L2376" s="2"/>
      <c r="M2376" s="1">
        <v>5</v>
      </c>
      <c r="N2376" s="15">
        <f>A2374</f>
        <v>45104</v>
      </c>
      <c r="O2376" s="15" t="str">
        <f>IF(A2376="","",A2376)</f>
        <v>Luján</v>
      </c>
      <c r="P2376" s="37" t="str">
        <f>A2373</f>
        <v>Tue</v>
      </c>
      <c r="U2376" s="38"/>
    </row>
    <row r="2377" spans="1:21" ht="14.25" customHeight="1">
      <c r="A2377" s="335" t="s">
        <v>2236</v>
      </c>
      <c r="B2377" s="268"/>
      <c r="C2377" s="42"/>
      <c r="D2377" s="29"/>
      <c r="E2377" s="28"/>
      <c r="F2377" s="39"/>
      <c r="G2377" s="36"/>
      <c r="H2377" s="36"/>
      <c r="I2377" s="36"/>
      <c r="J2377" s="36"/>
      <c r="K2377" s="412"/>
      <c r="L2377" s="2"/>
      <c r="M2377" s="1">
        <v>6</v>
      </c>
      <c r="N2377" s="15">
        <f>A2374</f>
        <v>45104</v>
      </c>
      <c r="O2377" s="15" t="str">
        <f>IF(A2376="","",A2376)</f>
        <v>Luján</v>
      </c>
      <c r="P2377" s="37" t="str">
        <f>A2373</f>
        <v>Tue</v>
      </c>
      <c r="U2377" s="38"/>
    </row>
    <row r="2378" spans="1:21" ht="14.25" customHeight="1">
      <c r="A2378" s="335" t="s">
        <v>3167</v>
      </c>
      <c r="B2378" s="268"/>
      <c r="C2378" s="42"/>
      <c r="D2378" s="539"/>
      <c r="E2378" s="28"/>
      <c r="F2378" s="39"/>
      <c r="G2378" s="36"/>
      <c r="H2378" s="36"/>
      <c r="I2378" s="36"/>
      <c r="J2378" s="36"/>
      <c r="K2378" s="412"/>
      <c r="L2378" s="2"/>
      <c r="M2378" s="1">
        <v>7</v>
      </c>
      <c r="N2378" s="15">
        <f>A2374</f>
        <v>45104</v>
      </c>
      <c r="O2378" s="15" t="str">
        <f>IF(A2376="","",A2376)</f>
        <v>Luján</v>
      </c>
      <c r="P2378" s="37" t="str">
        <f>A2373</f>
        <v>Tue</v>
      </c>
      <c r="U2378" s="38"/>
    </row>
    <row r="2379" spans="1:21" ht="14.25" customHeight="1">
      <c r="A2379" s="335" t="s">
        <v>1028</v>
      </c>
      <c r="B2379" s="268"/>
      <c r="C2379" s="42"/>
      <c r="D2379" s="29"/>
      <c r="E2379" s="28"/>
      <c r="F2379" s="39"/>
      <c r="G2379" s="36"/>
      <c r="H2379" s="36"/>
      <c r="I2379" s="36"/>
      <c r="J2379" s="36"/>
      <c r="K2379" s="412"/>
      <c r="L2379" s="2"/>
      <c r="M2379" s="1">
        <v>8</v>
      </c>
      <c r="N2379" s="15">
        <f>A2374</f>
        <v>45104</v>
      </c>
      <c r="O2379" s="15" t="str">
        <f>IF(A2376="","",A2376)</f>
        <v>Luján</v>
      </c>
      <c r="P2379" s="37" t="str">
        <f>A2373</f>
        <v>Tue</v>
      </c>
      <c r="U2379" s="38"/>
    </row>
    <row r="2380" spans="1:21" ht="14.25" customHeight="1">
      <c r="A2380" s="335" t="s">
        <v>1029</v>
      </c>
      <c r="B2380" s="268"/>
      <c r="C2380" s="42"/>
      <c r="D2380" s="29"/>
      <c r="E2380" s="28"/>
      <c r="F2380" s="39"/>
      <c r="G2380" s="36"/>
      <c r="H2380" s="36"/>
      <c r="I2380" s="36"/>
      <c r="J2380" s="36"/>
      <c r="K2380" s="412"/>
      <c r="L2380" s="2"/>
      <c r="M2380" s="1">
        <v>9</v>
      </c>
      <c r="N2380" s="15">
        <f>A2374</f>
        <v>45104</v>
      </c>
      <c r="O2380" s="15" t="str">
        <f>IF(A2376="","",A2376)</f>
        <v>Luján</v>
      </c>
      <c r="P2380" s="37" t="str">
        <f>A2373</f>
        <v>Tue</v>
      </c>
      <c r="U2380" s="38"/>
    </row>
    <row r="2381" spans="1:21" ht="14.25" customHeight="1" thickBot="1">
      <c r="A2381" s="336" t="s">
        <v>3076</v>
      </c>
      <c r="B2381" s="277"/>
      <c r="C2381" s="284" t="s">
        <v>3314</v>
      </c>
      <c r="D2381" s="259"/>
      <c r="E2381" s="260"/>
      <c r="F2381" s="46"/>
      <c r="G2381" s="261"/>
      <c r="H2381" s="261"/>
      <c r="I2381" s="261"/>
      <c r="J2381" s="261"/>
      <c r="K2381" s="413"/>
      <c r="L2381" s="3"/>
      <c r="M2381" s="1">
        <v>10</v>
      </c>
      <c r="N2381" s="15">
        <f>A2374</f>
        <v>45104</v>
      </c>
      <c r="O2381" s="15" t="str">
        <f>IF(A2376="","",A2376)</f>
        <v>Luján</v>
      </c>
      <c r="P2381" s="37" t="str">
        <f>A2373</f>
        <v>Tue</v>
      </c>
      <c r="U2381" s="38"/>
    </row>
    <row r="2382" spans="1:21" s="239" customFormat="1" ht="14.25" customHeight="1">
      <c r="A2382" s="330"/>
      <c r="B2382" s="234"/>
      <c r="C2382" s="262"/>
      <c r="D2382" s="232"/>
      <c r="E2382" s="41"/>
      <c r="F2382" s="41"/>
      <c r="G2382" s="344"/>
      <c r="H2382" s="263"/>
      <c r="I2382" s="263"/>
      <c r="J2382" s="263"/>
      <c r="K2382" s="411"/>
      <c r="L2382" s="235"/>
      <c r="M2382" s="236"/>
      <c r="N2382" s="237"/>
      <c r="O2382" s="237"/>
      <c r="P2382" s="238"/>
      <c r="U2382" s="240"/>
    </row>
    <row r="2383" spans="1:21" ht="14.25" customHeight="1">
      <c r="A2383" s="331" t="s">
        <v>943</v>
      </c>
      <c r="B2383" s="268">
        <v>2</v>
      </c>
      <c r="C2383" s="42">
        <v>0.36458333333333331</v>
      </c>
      <c r="D2383" s="12" t="s">
        <v>3310</v>
      </c>
      <c r="E2383" s="28" t="s">
        <v>3315</v>
      </c>
      <c r="F2383" s="28" t="s">
        <v>3355</v>
      </c>
      <c r="G2383" s="36">
        <v>720</v>
      </c>
      <c r="H2383" s="36" t="s">
        <v>2182</v>
      </c>
      <c r="I2383" s="36"/>
      <c r="J2383" s="36"/>
      <c r="K2383" s="412">
        <v>0</v>
      </c>
      <c r="L2383" s="2"/>
      <c r="M2383" s="1">
        <v>2</v>
      </c>
      <c r="N2383" s="15">
        <f>A2384</f>
        <v>45105</v>
      </c>
      <c r="O2383" s="15" t="str">
        <f>IF(A2386="","",A2386)</f>
        <v>Uco</v>
      </c>
      <c r="P2383" s="37" t="str">
        <f>A2383</f>
        <v>Wed</v>
      </c>
      <c r="U2383" s="38"/>
    </row>
    <row r="2384" spans="1:21" ht="14.25" customHeight="1">
      <c r="A2384" s="332">
        <v>45105</v>
      </c>
      <c r="B2384" s="268"/>
      <c r="C2384" s="42"/>
      <c r="D2384" s="29" t="s">
        <v>3316</v>
      </c>
      <c r="E2384" s="39"/>
      <c r="F2384" s="28" t="s">
        <v>3356</v>
      </c>
      <c r="G2384" s="36"/>
      <c r="H2384" s="36"/>
      <c r="I2384" s="36"/>
      <c r="J2384" s="36"/>
      <c r="K2384" s="412"/>
      <c r="L2384" s="2"/>
      <c r="M2384" s="1">
        <v>3</v>
      </c>
      <c r="N2384" s="15">
        <f>A2384</f>
        <v>45105</v>
      </c>
      <c r="O2384" s="15" t="str">
        <f>IF(A2386="","",A2386)</f>
        <v>Uco</v>
      </c>
      <c r="P2384" s="37" t="str">
        <f>A2383</f>
        <v>Wed</v>
      </c>
      <c r="U2384" s="38"/>
    </row>
    <row r="2385" spans="1:21" ht="14.25" customHeight="1">
      <c r="A2385" s="333">
        <v>318</v>
      </c>
      <c r="B2385" s="268"/>
      <c r="C2385" s="42"/>
      <c r="D2385" s="29"/>
      <c r="E2385" s="28"/>
      <c r="F2385" s="28"/>
      <c r="G2385" s="36"/>
      <c r="H2385" s="342"/>
      <c r="I2385" s="36"/>
      <c r="J2385" s="36"/>
      <c r="K2385" s="412"/>
      <c r="L2385" s="2"/>
      <c r="M2385" s="1">
        <v>4</v>
      </c>
      <c r="N2385" s="15">
        <f>A2384</f>
        <v>45105</v>
      </c>
      <c r="O2385" s="15" t="str">
        <f>IF(A2386="","",A2386)</f>
        <v>Uco</v>
      </c>
      <c r="P2385" s="37" t="str">
        <f>A2383</f>
        <v>Wed</v>
      </c>
      <c r="U2385" s="38"/>
    </row>
    <row r="2386" spans="1:21" ht="14.25" customHeight="1">
      <c r="A2386" s="334" t="s">
        <v>848</v>
      </c>
      <c r="B2386" s="268"/>
      <c r="C2386" s="43"/>
      <c r="D2386" s="40"/>
      <c r="E2386" s="39"/>
      <c r="F2386" s="39"/>
      <c r="G2386" s="342"/>
      <c r="H2386" s="342"/>
      <c r="I2386" s="36"/>
      <c r="J2386" s="36"/>
      <c r="K2386" s="412"/>
      <c r="L2386" s="2"/>
      <c r="M2386" s="1">
        <v>5</v>
      </c>
      <c r="N2386" s="15">
        <f>A2384</f>
        <v>45105</v>
      </c>
      <c r="O2386" s="15" t="str">
        <f>IF(A2386="","",A2386)</f>
        <v>Uco</v>
      </c>
      <c r="P2386" s="37" t="str">
        <f>A2383</f>
        <v>Wed</v>
      </c>
      <c r="U2386" s="38"/>
    </row>
    <row r="2387" spans="1:21" ht="14.25" customHeight="1">
      <c r="A2387" s="335" t="s">
        <v>1186</v>
      </c>
      <c r="B2387" s="268"/>
      <c r="C2387" s="42"/>
      <c r="D2387" s="29"/>
      <c r="E2387" s="28"/>
      <c r="F2387" s="39"/>
      <c r="G2387" s="36"/>
      <c r="H2387" s="36"/>
      <c r="I2387" s="36"/>
      <c r="J2387" s="36"/>
      <c r="K2387" s="412"/>
      <c r="L2387" s="2"/>
      <c r="M2387" s="1">
        <v>6</v>
      </c>
      <c r="N2387" s="15">
        <f>A2384</f>
        <v>45105</v>
      </c>
      <c r="O2387" s="15" t="str">
        <f>IF(A2386="","",A2386)</f>
        <v>Uco</v>
      </c>
      <c r="P2387" s="37" t="str">
        <f>A2383</f>
        <v>Wed</v>
      </c>
      <c r="U2387" s="38"/>
    </row>
    <row r="2388" spans="1:21" ht="14.25" customHeight="1">
      <c r="A2388" s="335" t="s">
        <v>3369</v>
      </c>
      <c r="B2388" s="268"/>
      <c r="C2388" s="42"/>
      <c r="D2388" s="29"/>
      <c r="E2388" s="28"/>
      <c r="F2388" s="39"/>
      <c r="G2388" s="36"/>
      <c r="H2388" s="36"/>
      <c r="I2388" s="36"/>
      <c r="J2388" s="36"/>
      <c r="K2388" s="412"/>
      <c r="L2388" s="2"/>
      <c r="M2388" s="1">
        <v>7</v>
      </c>
      <c r="N2388" s="15">
        <f>A2384</f>
        <v>45105</v>
      </c>
      <c r="O2388" s="15" t="str">
        <f>IF(A2386="","",A2386)</f>
        <v>Uco</v>
      </c>
      <c r="P2388" s="37" t="str">
        <f>A2383</f>
        <v>Wed</v>
      </c>
      <c r="U2388" s="38"/>
    </row>
    <row r="2389" spans="1:21" ht="14.25" customHeight="1">
      <c r="A2389" s="335" t="s">
        <v>1299</v>
      </c>
      <c r="B2389" s="268"/>
      <c r="C2389" s="42"/>
      <c r="D2389" s="29"/>
      <c r="E2389" s="28"/>
      <c r="F2389" s="39"/>
      <c r="G2389" s="36"/>
      <c r="H2389" s="36"/>
      <c r="I2389" s="36"/>
      <c r="J2389" s="36"/>
      <c r="K2389" s="412"/>
      <c r="L2389" s="2"/>
      <c r="M2389" s="1">
        <v>8</v>
      </c>
      <c r="N2389" s="15">
        <f>A2384</f>
        <v>45105</v>
      </c>
      <c r="O2389" s="15" t="str">
        <f>IF(A2386="","",A2386)</f>
        <v>Uco</v>
      </c>
      <c r="P2389" s="37" t="str">
        <f>A2383</f>
        <v>Wed</v>
      </c>
      <c r="U2389" s="38"/>
    </row>
    <row r="2390" spans="1:21" ht="14.25" customHeight="1">
      <c r="A2390" s="337"/>
      <c r="B2390" s="268"/>
      <c r="C2390" s="42"/>
      <c r="D2390" s="29"/>
      <c r="E2390" s="28"/>
      <c r="F2390" s="39"/>
      <c r="G2390" s="36"/>
      <c r="H2390" s="36"/>
      <c r="I2390" s="36"/>
      <c r="J2390" s="36"/>
      <c r="K2390" s="412"/>
      <c r="L2390" s="2"/>
      <c r="M2390" s="1">
        <v>9</v>
      </c>
      <c r="N2390" s="15">
        <f>A2384</f>
        <v>45105</v>
      </c>
      <c r="O2390" s="15" t="str">
        <f>IF(A2386="","",A2386)</f>
        <v>Uco</v>
      </c>
      <c r="P2390" s="37" t="str">
        <f>A2383</f>
        <v>Wed</v>
      </c>
      <c r="U2390" s="38"/>
    </row>
    <row r="2391" spans="1:21" ht="14.25" customHeight="1" thickBot="1">
      <c r="A2391" s="336" t="s">
        <v>3361</v>
      </c>
      <c r="B2391" s="277"/>
      <c r="C2391" s="284" t="s">
        <v>3320</v>
      </c>
      <c r="D2391" s="259"/>
      <c r="E2391" s="260"/>
      <c r="F2391" s="46"/>
      <c r="G2391" s="261"/>
      <c r="H2391" s="261"/>
      <c r="I2391" s="261"/>
      <c r="J2391" s="261"/>
      <c r="K2391" s="413"/>
      <c r="L2391" s="3"/>
      <c r="M2391" s="1">
        <v>10</v>
      </c>
      <c r="N2391" s="15">
        <f>A2384</f>
        <v>45105</v>
      </c>
      <c r="O2391" s="15" t="str">
        <f>IF(A2386="","",A2386)</f>
        <v>Uco</v>
      </c>
      <c r="P2391" s="37" t="str">
        <f>A2383</f>
        <v>Wed</v>
      </c>
      <c r="U2391" s="38"/>
    </row>
    <row r="2392" spans="1:21" s="239" customFormat="1" ht="14.25" customHeight="1">
      <c r="A2392" s="330"/>
      <c r="B2392" s="234"/>
      <c r="C2392" s="262"/>
      <c r="D2392" s="232"/>
      <c r="E2392" s="41"/>
      <c r="F2392" s="41"/>
      <c r="G2392" s="263"/>
      <c r="H2392" s="263"/>
      <c r="I2392" s="263"/>
      <c r="J2392" s="263"/>
      <c r="K2392" s="411"/>
      <c r="L2392" s="235"/>
      <c r="M2392" s="236"/>
      <c r="N2392" s="237"/>
      <c r="O2392" s="237"/>
      <c r="P2392" s="238"/>
      <c r="U2392" s="240"/>
    </row>
    <row r="2393" spans="1:21" ht="14.25" customHeight="1">
      <c r="A2393" s="331" t="s">
        <v>944</v>
      </c>
      <c r="B2393" s="268">
        <v>2</v>
      </c>
      <c r="C2393" s="372">
        <v>0.375</v>
      </c>
      <c r="D2393" s="12" t="s">
        <v>3325</v>
      </c>
      <c r="E2393" s="28" t="s">
        <v>3326</v>
      </c>
      <c r="F2393" s="329" t="s">
        <v>3327</v>
      </c>
      <c r="G2393" s="36">
        <v>470</v>
      </c>
      <c r="H2393" s="36"/>
      <c r="I2393" s="36" t="s">
        <v>2853</v>
      </c>
      <c r="J2393" s="36"/>
      <c r="K2393" s="412">
        <v>0</v>
      </c>
      <c r="L2393" s="2"/>
      <c r="M2393" s="1">
        <v>2</v>
      </c>
      <c r="N2393" s="15">
        <f>A2394</f>
        <v>45106</v>
      </c>
      <c r="O2393" s="15" t="str">
        <f>IF(A2396="","",A2396)</f>
        <v>Priv. Luján</v>
      </c>
      <c r="P2393" s="37" t="str">
        <f>A2393</f>
        <v>Thu</v>
      </c>
      <c r="U2393" s="38"/>
    </row>
    <row r="2394" spans="1:21" ht="14.25" customHeight="1">
      <c r="A2394" s="332">
        <v>45106</v>
      </c>
      <c r="B2394" s="268"/>
      <c r="C2394" s="42"/>
      <c r="D2394" s="29" t="s">
        <v>3360</v>
      </c>
      <c r="E2394" s="28"/>
      <c r="F2394" s="28" t="s">
        <v>3358</v>
      </c>
      <c r="G2394" s="342"/>
      <c r="H2394" s="36"/>
      <c r="I2394" s="36"/>
      <c r="J2394" s="36"/>
      <c r="K2394" s="412"/>
      <c r="L2394" s="2"/>
      <c r="M2394" s="1">
        <v>3</v>
      </c>
      <c r="N2394" s="15">
        <f>A2394</f>
        <v>45106</v>
      </c>
      <c r="O2394" s="15" t="str">
        <f>IF(A2396="","",A2396)</f>
        <v>Priv. Luján</v>
      </c>
      <c r="P2394" s="37" t="str">
        <f>A2393</f>
        <v>Thu</v>
      </c>
      <c r="U2394" s="38"/>
    </row>
    <row r="2395" spans="1:21" ht="14.25" customHeight="1">
      <c r="A2395" s="333">
        <v>319</v>
      </c>
      <c r="B2395" s="268"/>
      <c r="C2395" s="42"/>
      <c r="D2395" s="29"/>
      <c r="E2395" s="28"/>
      <c r="F2395" s="41"/>
      <c r="G2395" s="36"/>
      <c r="H2395" s="342"/>
      <c r="I2395" s="36"/>
      <c r="J2395" s="36"/>
      <c r="K2395" s="412"/>
      <c r="L2395" s="2"/>
      <c r="M2395" s="1">
        <v>4</v>
      </c>
      <c r="N2395" s="15">
        <f>A2394</f>
        <v>45106</v>
      </c>
      <c r="O2395" s="15" t="str">
        <f>IF(A2396="","",A2396)</f>
        <v>Priv. Luján</v>
      </c>
      <c r="P2395" s="37" t="str">
        <f>A2393</f>
        <v>Thu</v>
      </c>
      <c r="U2395" s="38"/>
    </row>
    <row r="2396" spans="1:21" ht="14.25" customHeight="1">
      <c r="A2396" s="334" t="s">
        <v>3323</v>
      </c>
      <c r="B2396" s="268"/>
      <c r="C2396" s="43"/>
      <c r="D2396" s="29"/>
      <c r="E2396" s="28"/>
      <c r="F2396" s="39"/>
      <c r="G2396" s="342"/>
      <c r="H2396" s="342"/>
      <c r="I2396" s="36"/>
      <c r="J2396" s="36"/>
      <c r="K2396" s="412"/>
      <c r="L2396" s="2"/>
      <c r="M2396" s="1">
        <v>5</v>
      </c>
      <c r="N2396" s="15">
        <f>A2394</f>
        <v>45106</v>
      </c>
      <c r="O2396" s="15" t="str">
        <f>IF(A2396="","",A2396)</f>
        <v>Priv. Luján</v>
      </c>
      <c r="P2396" s="37" t="str">
        <f>A2393</f>
        <v>Thu</v>
      </c>
      <c r="U2396" s="38"/>
    </row>
    <row r="2397" spans="1:21" ht="14.25" customHeight="1">
      <c r="A2397" s="335" t="s">
        <v>3376</v>
      </c>
      <c r="B2397" s="268"/>
      <c r="C2397" s="42"/>
      <c r="D2397" s="29"/>
      <c r="E2397" s="28"/>
      <c r="F2397" s="39"/>
      <c r="G2397" s="36"/>
      <c r="H2397" s="36"/>
      <c r="I2397" s="36"/>
      <c r="J2397" s="36"/>
      <c r="K2397" s="412"/>
      <c r="L2397" s="2"/>
      <c r="M2397" s="1">
        <v>6</v>
      </c>
      <c r="N2397" s="15">
        <f>A2394</f>
        <v>45106</v>
      </c>
      <c r="O2397" s="15" t="str">
        <f>IF(A2396="","",A2396)</f>
        <v>Priv. Luján</v>
      </c>
      <c r="P2397" s="37" t="str">
        <f>A2393</f>
        <v>Thu</v>
      </c>
      <c r="U2397" s="38"/>
    </row>
    <row r="2398" spans="1:21" ht="14.25" customHeight="1">
      <c r="A2398" s="335" t="s">
        <v>3167</v>
      </c>
      <c r="B2398" s="268"/>
      <c r="C2398" s="42"/>
      <c r="D2398" s="29" t="s">
        <v>1105</v>
      </c>
      <c r="E2398" s="28"/>
      <c r="F2398" s="39"/>
      <c r="G2398" s="36"/>
      <c r="H2398" s="36"/>
      <c r="I2398" s="36"/>
      <c r="J2398" s="36"/>
      <c r="K2398" s="412"/>
      <c r="L2398" s="2"/>
      <c r="M2398" s="1">
        <v>7</v>
      </c>
      <c r="N2398" s="15">
        <f>A2394</f>
        <v>45106</v>
      </c>
      <c r="O2398" s="15" t="str">
        <f>IF(A2396="","",A2396)</f>
        <v>Priv. Luján</v>
      </c>
      <c r="P2398" s="37" t="str">
        <f>A2393</f>
        <v>Thu</v>
      </c>
      <c r="U2398" s="38"/>
    </row>
    <row r="2399" spans="1:21" ht="14.25" customHeight="1">
      <c r="A2399" s="335" t="s">
        <v>1028</v>
      </c>
      <c r="B2399" s="268"/>
      <c r="C2399" s="42"/>
      <c r="D2399" s="29"/>
      <c r="E2399" s="28"/>
      <c r="F2399" s="39"/>
      <c r="G2399" s="36"/>
      <c r="H2399" s="36"/>
      <c r="I2399" s="36"/>
      <c r="J2399" s="36"/>
      <c r="K2399" s="412"/>
      <c r="L2399" s="2"/>
      <c r="M2399" s="1">
        <v>8</v>
      </c>
      <c r="N2399" s="15">
        <f>A2394</f>
        <v>45106</v>
      </c>
      <c r="O2399" s="15" t="str">
        <f>IF(A2396="","",A2396)</f>
        <v>Priv. Luján</v>
      </c>
      <c r="P2399" s="37" t="str">
        <f>A2393</f>
        <v>Thu</v>
      </c>
      <c r="U2399" s="38"/>
    </row>
    <row r="2400" spans="1:21" ht="14.25" customHeight="1">
      <c r="A2400" s="335" t="s">
        <v>2563</v>
      </c>
      <c r="B2400" s="268"/>
      <c r="C2400" s="42"/>
      <c r="D2400" s="29"/>
      <c r="E2400" s="28"/>
      <c r="F2400" s="39"/>
      <c r="G2400" s="36"/>
      <c r="H2400" s="36"/>
      <c r="I2400" s="36"/>
      <c r="J2400" s="36"/>
      <c r="K2400" s="412"/>
      <c r="L2400" s="2"/>
      <c r="M2400" s="1">
        <v>9</v>
      </c>
      <c r="N2400" s="15">
        <f>A2394</f>
        <v>45106</v>
      </c>
      <c r="O2400" s="15" t="str">
        <f>IF(A2396="","",A2396)</f>
        <v>Priv. Luján</v>
      </c>
      <c r="P2400" s="37" t="str">
        <f>A2393</f>
        <v>Thu</v>
      </c>
      <c r="U2400" s="38"/>
    </row>
    <row r="2401" spans="1:21" ht="14.25" customHeight="1" thickBot="1">
      <c r="A2401" s="336" t="s">
        <v>3375</v>
      </c>
      <c r="B2401" s="277"/>
      <c r="C2401" s="284" t="s">
        <v>3324</v>
      </c>
      <c r="D2401" s="259"/>
      <c r="E2401" s="260"/>
      <c r="F2401" s="46"/>
      <c r="G2401" s="261"/>
      <c r="H2401" s="261"/>
      <c r="I2401" s="261"/>
      <c r="J2401" s="261"/>
      <c r="K2401" s="413"/>
      <c r="L2401" s="3"/>
      <c r="M2401" s="1">
        <v>10</v>
      </c>
      <c r="N2401" s="15">
        <f>A2394</f>
        <v>45106</v>
      </c>
      <c r="O2401" s="15" t="str">
        <f>IF(A2396="","",A2396)</f>
        <v>Priv. Luján</v>
      </c>
      <c r="P2401" s="37" t="str">
        <f>A2393</f>
        <v>Thu</v>
      </c>
      <c r="U2401" s="38"/>
    </row>
    <row r="2402" spans="1:21" s="239" customFormat="1" ht="14.25" customHeight="1">
      <c r="A2402" s="330"/>
      <c r="B2402" s="234"/>
      <c r="C2402" s="262"/>
      <c r="D2402" s="232"/>
      <c r="E2402" s="41"/>
      <c r="F2402" s="41"/>
      <c r="G2402" s="263"/>
      <c r="H2402" s="263"/>
      <c r="I2402" s="263"/>
      <c r="J2402" s="263"/>
      <c r="K2402" s="411"/>
      <c r="L2402" s="235"/>
      <c r="M2402" s="236"/>
      <c r="N2402" s="237"/>
      <c r="O2402" s="237"/>
      <c r="P2402" s="238"/>
      <c r="U2402" s="240"/>
    </row>
    <row r="2403" spans="1:21" ht="14.25" customHeight="1">
      <c r="A2403" s="331" t="s">
        <v>943</v>
      </c>
      <c r="B2403" s="268">
        <v>2</v>
      </c>
      <c r="C2403" s="42">
        <v>0.38194444444444442</v>
      </c>
      <c r="D2403" s="12" t="s">
        <v>3293</v>
      </c>
      <c r="E2403" s="28" t="s">
        <v>873</v>
      </c>
      <c r="F2403" s="28" t="s">
        <v>3294</v>
      </c>
      <c r="G2403" s="36">
        <v>620</v>
      </c>
      <c r="H2403" s="36"/>
      <c r="I2403" s="36" t="s">
        <v>3401</v>
      </c>
      <c r="J2403" s="36"/>
      <c r="K2403" s="412">
        <v>0</v>
      </c>
      <c r="L2403" s="2"/>
      <c r="M2403" s="1">
        <v>2</v>
      </c>
      <c r="N2403" s="15">
        <f>A2404</f>
        <v>45112</v>
      </c>
      <c r="O2403" s="15" t="str">
        <f>IF(A2406="","",A2406)</f>
        <v>Laid Back</v>
      </c>
      <c r="P2403" s="37" t="str">
        <f>A2403</f>
        <v>Wed</v>
      </c>
      <c r="U2403" s="38"/>
    </row>
    <row r="2404" spans="1:21" ht="14.25" customHeight="1">
      <c r="A2404" s="332">
        <v>45112</v>
      </c>
      <c r="B2404" s="268"/>
      <c r="C2404" s="42"/>
      <c r="D2404" s="29" t="s">
        <v>3409</v>
      </c>
      <c r="E2404" s="39"/>
      <c r="F2404" s="329" t="s">
        <v>3356</v>
      </c>
      <c r="G2404" s="36"/>
      <c r="H2404" s="36"/>
      <c r="I2404" s="36"/>
      <c r="J2404" s="36"/>
      <c r="K2404" s="412"/>
      <c r="L2404" s="2"/>
      <c r="M2404" s="1">
        <v>3</v>
      </c>
      <c r="N2404" s="15">
        <f>A2404</f>
        <v>45112</v>
      </c>
      <c r="O2404" s="15" t="str">
        <f>IF(A2406="","",A2406)</f>
        <v>Laid Back</v>
      </c>
      <c r="P2404" s="37" t="str">
        <f>A2403</f>
        <v>Wed</v>
      </c>
      <c r="U2404" s="38"/>
    </row>
    <row r="2405" spans="1:21" ht="14.25" customHeight="1">
      <c r="A2405" s="333">
        <v>320</v>
      </c>
      <c r="B2405" s="268"/>
      <c r="C2405" s="42"/>
      <c r="D2405" s="29"/>
      <c r="E2405" s="28"/>
      <c r="F2405" s="28"/>
      <c r="G2405" s="36"/>
      <c r="H2405" s="342"/>
      <c r="I2405" s="36"/>
      <c r="J2405" s="36"/>
      <c r="K2405" s="412"/>
      <c r="L2405" s="2"/>
      <c r="M2405" s="1">
        <v>4</v>
      </c>
      <c r="N2405" s="15">
        <f>A2404</f>
        <v>45112</v>
      </c>
      <c r="O2405" s="15" t="str">
        <f>IF(A2406="","",A2406)</f>
        <v>Laid Back</v>
      </c>
      <c r="P2405" s="37" t="str">
        <f>A2403</f>
        <v>Wed</v>
      </c>
      <c r="U2405" s="38"/>
    </row>
    <row r="2406" spans="1:21" ht="14.25" customHeight="1">
      <c r="A2406" s="334" t="s">
        <v>1193</v>
      </c>
      <c r="B2406" s="268"/>
      <c r="C2406" s="43"/>
      <c r="D2406" s="40"/>
      <c r="E2406" s="39"/>
      <c r="F2406" s="39"/>
      <c r="G2406" s="342"/>
      <c r="H2406" s="342"/>
      <c r="I2406" s="36"/>
      <c r="J2406" s="36"/>
      <c r="K2406" s="412"/>
      <c r="L2406" s="2"/>
      <c r="M2406" s="1">
        <v>5</v>
      </c>
      <c r="N2406" s="15">
        <f>A2404</f>
        <v>45112</v>
      </c>
      <c r="O2406" s="15" t="str">
        <f>IF(A2406="","",A2406)</f>
        <v>Laid Back</v>
      </c>
      <c r="P2406" s="37" t="str">
        <f>A2403</f>
        <v>Wed</v>
      </c>
      <c r="U2406" s="38"/>
    </row>
    <row r="2407" spans="1:21" ht="14.25" customHeight="1">
      <c r="A2407" s="335" t="s">
        <v>2431</v>
      </c>
      <c r="B2407" s="268"/>
      <c r="C2407" s="42"/>
      <c r="D2407" s="29"/>
      <c r="E2407" s="28"/>
      <c r="F2407" s="39"/>
      <c r="G2407" s="36"/>
      <c r="H2407" s="36"/>
      <c r="I2407" s="36"/>
      <c r="J2407" s="36"/>
      <c r="K2407" s="412"/>
      <c r="L2407" s="2"/>
      <c r="M2407" s="1">
        <v>6</v>
      </c>
      <c r="N2407" s="15">
        <f>A2404</f>
        <v>45112</v>
      </c>
      <c r="O2407" s="15" t="str">
        <f>IF(A2406="","",A2406)</f>
        <v>Laid Back</v>
      </c>
      <c r="P2407" s="37" t="str">
        <f>A2403</f>
        <v>Wed</v>
      </c>
      <c r="U2407" s="38"/>
    </row>
    <row r="2408" spans="1:21" ht="14.25" customHeight="1">
      <c r="A2408" s="335" t="s">
        <v>3410</v>
      </c>
      <c r="B2408" s="268"/>
      <c r="C2408" s="42"/>
      <c r="D2408" s="29" t="s">
        <v>1105</v>
      </c>
      <c r="E2408" s="28"/>
      <c r="F2408" s="39"/>
      <c r="G2408" s="36"/>
      <c r="H2408" s="36"/>
      <c r="I2408" s="36"/>
      <c r="J2408" s="36"/>
      <c r="K2408" s="412"/>
      <c r="L2408" s="2"/>
      <c r="M2408" s="1">
        <v>7</v>
      </c>
      <c r="N2408" s="15">
        <f>A2404</f>
        <v>45112</v>
      </c>
      <c r="O2408" s="15" t="str">
        <f>IF(A2406="","",A2406)</f>
        <v>Laid Back</v>
      </c>
      <c r="P2408" s="37" t="str">
        <f>A2403</f>
        <v>Wed</v>
      </c>
      <c r="U2408" s="38"/>
    </row>
    <row r="2409" spans="1:21" ht="14.25" customHeight="1">
      <c r="A2409" s="337"/>
      <c r="B2409" s="268"/>
      <c r="C2409" s="42"/>
      <c r="D2409" s="29"/>
      <c r="E2409" s="28"/>
      <c r="F2409" s="39"/>
      <c r="G2409" s="36"/>
      <c r="H2409" s="36"/>
      <c r="I2409" s="36"/>
      <c r="J2409" s="36"/>
      <c r="K2409" s="412"/>
      <c r="L2409" s="2"/>
      <c r="M2409" s="1">
        <v>8</v>
      </c>
      <c r="N2409" s="15">
        <f>A2404</f>
        <v>45112</v>
      </c>
      <c r="O2409" s="15" t="str">
        <f>IF(A2406="","",A2406)</f>
        <v>Laid Back</v>
      </c>
      <c r="P2409" s="37" t="str">
        <f>A2403</f>
        <v>Wed</v>
      </c>
      <c r="U2409" s="38"/>
    </row>
    <row r="2410" spans="1:21" ht="14.25" customHeight="1">
      <c r="A2410" s="337"/>
      <c r="B2410" s="268"/>
      <c r="C2410" s="42"/>
      <c r="D2410" s="29"/>
      <c r="E2410" s="28"/>
      <c r="F2410" s="39"/>
      <c r="G2410" s="36"/>
      <c r="H2410" s="36"/>
      <c r="I2410" s="36"/>
      <c r="J2410" s="36"/>
      <c r="K2410" s="412"/>
      <c r="L2410" s="2"/>
      <c r="M2410" s="1">
        <v>9</v>
      </c>
      <c r="N2410" s="15">
        <f>A2404</f>
        <v>45112</v>
      </c>
      <c r="O2410" s="15" t="str">
        <f>IF(A2406="","",A2406)</f>
        <v>Laid Back</v>
      </c>
      <c r="P2410" s="37" t="str">
        <f>A2403</f>
        <v>Wed</v>
      </c>
      <c r="U2410" s="38"/>
    </row>
    <row r="2411" spans="1:21" ht="14.25" customHeight="1" thickBot="1">
      <c r="A2411" s="336" t="s">
        <v>3177</v>
      </c>
      <c r="B2411" s="277"/>
      <c r="C2411" s="284" t="s">
        <v>3290</v>
      </c>
      <c r="D2411" s="259"/>
      <c r="E2411" s="260"/>
      <c r="F2411" s="46"/>
      <c r="G2411" s="261"/>
      <c r="H2411" s="261"/>
      <c r="I2411" s="261"/>
      <c r="J2411" s="261"/>
      <c r="K2411" s="413"/>
      <c r="L2411" s="3"/>
      <c r="M2411" s="1">
        <v>10</v>
      </c>
      <c r="N2411" s="15">
        <f>A2404</f>
        <v>45112</v>
      </c>
      <c r="O2411" s="15" t="str">
        <f>IF(A2406="","",A2406)</f>
        <v>Laid Back</v>
      </c>
      <c r="P2411" s="37" t="str">
        <f>A2403</f>
        <v>Wed</v>
      </c>
      <c r="U2411" s="38"/>
    </row>
    <row r="2412" spans="1:21" s="239" customFormat="1" ht="14.25" customHeight="1">
      <c r="A2412" s="330"/>
      <c r="B2412" s="234"/>
      <c r="C2412" s="262"/>
      <c r="D2412" s="524"/>
      <c r="E2412" s="41"/>
      <c r="F2412" s="41"/>
      <c r="G2412" s="263"/>
      <c r="H2412" s="263"/>
      <c r="I2412" s="263"/>
      <c r="J2412" s="263"/>
      <c r="K2412" s="411"/>
      <c r="L2412" s="235"/>
      <c r="M2412" s="236"/>
      <c r="N2412" s="237"/>
      <c r="O2412" s="237"/>
      <c r="P2412" s="238"/>
      <c r="U2412" s="240"/>
    </row>
    <row r="2413" spans="1:21" ht="14.25" customHeight="1">
      <c r="A2413" s="331" t="s">
        <v>944</v>
      </c>
      <c r="B2413" s="268">
        <v>2</v>
      </c>
      <c r="C2413" s="42">
        <v>0.3611111111111111</v>
      </c>
      <c r="D2413" s="12" t="s">
        <v>3293</v>
      </c>
      <c r="E2413" s="28" t="s">
        <v>873</v>
      </c>
      <c r="F2413" s="28" t="s">
        <v>3294</v>
      </c>
      <c r="G2413" s="36">
        <v>620</v>
      </c>
      <c r="H2413" s="36"/>
      <c r="I2413" s="36" t="s">
        <v>3401</v>
      </c>
      <c r="J2413" s="36"/>
      <c r="K2413" s="412">
        <v>0</v>
      </c>
      <c r="L2413" s="2"/>
      <c r="M2413" s="1">
        <v>2</v>
      </c>
      <c r="N2413" s="15">
        <f>A2414</f>
        <v>45113</v>
      </c>
      <c r="O2413" s="15" t="str">
        <f>IF(A2416="","",A2416)</f>
        <v>Luján 3 bodegas</v>
      </c>
      <c r="P2413" s="37" t="str">
        <f>A2413</f>
        <v>Thu</v>
      </c>
      <c r="U2413" s="38"/>
    </row>
    <row r="2414" spans="1:21" ht="14.25" customHeight="1">
      <c r="A2414" s="332">
        <v>45113</v>
      </c>
      <c r="B2414" s="268"/>
      <c r="C2414" s="42"/>
      <c r="D2414" s="29" t="s">
        <v>3409</v>
      </c>
      <c r="E2414" s="39"/>
      <c r="F2414" s="329" t="s">
        <v>3407</v>
      </c>
      <c r="G2414" s="36"/>
      <c r="H2414" s="36"/>
      <c r="I2414" s="36"/>
      <c r="J2414" s="36"/>
      <c r="K2414" s="412"/>
      <c r="L2414" s="2"/>
      <c r="M2414" s="1">
        <v>3</v>
      </c>
      <c r="N2414" s="15">
        <f>A2414</f>
        <v>45113</v>
      </c>
      <c r="O2414" s="15" t="str">
        <f>IF(A2416="","",A2416)</f>
        <v>Luján 3 bodegas</v>
      </c>
      <c r="P2414" s="37" t="str">
        <f>A2413</f>
        <v>Thu</v>
      </c>
      <c r="U2414" s="38"/>
    </row>
    <row r="2415" spans="1:21" ht="14.25" customHeight="1">
      <c r="A2415" s="333">
        <v>321</v>
      </c>
      <c r="B2415" s="268"/>
      <c r="C2415" s="42"/>
      <c r="D2415" s="29"/>
      <c r="E2415" s="28"/>
      <c r="F2415" s="41"/>
      <c r="G2415" s="36"/>
      <c r="H2415" s="342"/>
      <c r="I2415" s="36"/>
      <c r="J2415" s="36"/>
      <c r="K2415" s="412"/>
      <c r="L2415" s="2"/>
      <c r="M2415" s="1">
        <v>4</v>
      </c>
      <c r="N2415" s="15">
        <f>A2414</f>
        <v>45113</v>
      </c>
      <c r="O2415" s="15" t="str">
        <f>IF(A2416="","",A2416)</f>
        <v>Luján 3 bodegas</v>
      </c>
      <c r="P2415" s="37" t="str">
        <f>A2413</f>
        <v>Thu</v>
      </c>
      <c r="U2415" s="38"/>
    </row>
    <row r="2416" spans="1:21" ht="14.25" customHeight="1">
      <c r="A2416" s="334" t="s">
        <v>3292</v>
      </c>
      <c r="B2416" s="268"/>
      <c r="C2416" s="43"/>
      <c r="D2416" s="232"/>
      <c r="E2416" s="39"/>
      <c r="F2416" s="39"/>
      <c r="G2416" s="342"/>
      <c r="H2416" s="342"/>
      <c r="I2416" s="36"/>
      <c r="J2416" s="36"/>
      <c r="K2416" s="412"/>
      <c r="L2416" s="2"/>
      <c r="M2416" s="1">
        <v>5</v>
      </c>
      <c r="N2416" s="15">
        <f>A2414</f>
        <v>45113</v>
      </c>
      <c r="O2416" s="15" t="str">
        <f>IF(A2416="","",A2416)</f>
        <v>Luján 3 bodegas</v>
      </c>
      <c r="P2416" s="37" t="str">
        <f>A2413</f>
        <v>Thu</v>
      </c>
      <c r="U2416" s="38"/>
    </row>
    <row r="2417" spans="1:21" ht="14.25" customHeight="1">
      <c r="A2417" s="335" t="s">
        <v>3412</v>
      </c>
      <c r="B2417" s="268"/>
      <c r="C2417" s="42"/>
      <c r="D2417" s="29"/>
      <c r="E2417" s="28"/>
      <c r="F2417" s="39"/>
      <c r="G2417" s="36"/>
      <c r="H2417" s="36"/>
      <c r="I2417" s="36"/>
      <c r="J2417" s="36"/>
      <c r="K2417" s="412"/>
      <c r="L2417" s="2"/>
      <c r="M2417" s="1">
        <v>6</v>
      </c>
      <c r="N2417" s="15">
        <f>A2414</f>
        <v>45113</v>
      </c>
      <c r="O2417" s="15" t="str">
        <f>IF(A2416="","",A2416)</f>
        <v>Luján 3 bodegas</v>
      </c>
      <c r="P2417" s="37" t="str">
        <f>A2413</f>
        <v>Thu</v>
      </c>
      <c r="U2417" s="38"/>
    </row>
    <row r="2418" spans="1:21" ht="14.25" customHeight="1">
      <c r="A2418" s="335" t="s">
        <v>3147</v>
      </c>
      <c r="B2418" s="268"/>
      <c r="C2418" s="42"/>
      <c r="D2418" s="29"/>
      <c r="E2418" s="28"/>
      <c r="F2418" s="39"/>
      <c r="G2418" s="36"/>
      <c r="H2418" s="36"/>
      <c r="I2418" s="36"/>
      <c r="J2418" s="36"/>
      <c r="K2418" s="412"/>
      <c r="L2418" s="2"/>
      <c r="M2418" s="1">
        <v>7</v>
      </c>
      <c r="N2418" s="15">
        <f>A2414</f>
        <v>45113</v>
      </c>
      <c r="O2418" s="15" t="str">
        <f>IF(A2416="","",A2416)</f>
        <v>Luján 3 bodegas</v>
      </c>
      <c r="P2418" s="37" t="str">
        <f>A2413</f>
        <v>Thu</v>
      </c>
      <c r="U2418" s="38"/>
    </row>
    <row r="2419" spans="1:21" ht="14.25" customHeight="1">
      <c r="A2419" s="335" t="s">
        <v>2801</v>
      </c>
      <c r="B2419" s="268"/>
      <c r="C2419" s="42"/>
      <c r="D2419" s="29"/>
      <c r="E2419" s="28"/>
      <c r="F2419" s="39"/>
      <c r="G2419" s="36"/>
      <c r="H2419" s="36"/>
      <c r="I2419" s="36"/>
      <c r="J2419" s="36"/>
      <c r="K2419" s="412"/>
      <c r="L2419" s="2"/>
      <c r="M2419" s="1">
        <v>8</v>
      </c>
      <c r="N2419" s="15">
        <f>A2414</f>
        <v>45113</v>
      </c>
      <c r="O2419" s="15" t="str">
        <f>IF(A2416="","",A2416)</f>
        <v>Luján 3 bodegas</v>
      </c>
      <c r="P2419" s="37" t="str">
        <f>A2413</f>
        <v>Thu</v>
      </c>
      <c r="U2419" s="38"/>
    </row>
    <row r="2420" spans="1:21" ht="14.25" customHeight="1">
      <c r="A2420" s="337"/>
      <c r="B2420" s="268"/>
      <c r="C2420" s="42"/>
      <c r="D2420" s="29"/>
      <c r="E2420" s="28"/>
      <c r="F2420" s="39"/>
      <c r="G2420" s="36"/>
      <c r="H2420" s="36"/>
      <c r="I2420" s="36"/>
      <c r="J2420" s="36"/>
      <c r="K2420" s="412"/>
      <c r="L2420" s="2"/>
      <c r="M2420" s="1">
        <v>9</v>
      </c>
      <c r="N2420" s="15">
        <f>A2414</f>
        <v>45113</v>
      </c>
      <c r="O2420" s="15" t="str">
        <f>IF(A2416="","",A2416)</f>
        <v>Luján 3 bodegas</v>
      </c>
      <c r="P2420" s="37" t="str">
        <f>A2413</f>
        <v>Thu</v>
      </c>
      <c r="U2420" s="38"/>
    </row>
    <row r="2421" spans="1:21" ht="14.25" customHeight="1" thickBot="1">
      <c r="A2421" s="373" t="s">
        <v>1356</v>
      </c>
      <c r="B2421" s="277"/>
      <c r="C2421" s="284" t="s">
        <v>3291</v>
      </c>
      <c r="D2421" s="259"/>
      <c r="E2421" s="260"/>
      <c r="F2421" s="46"/>
      <c r="G2421" s="261"/>
      <c r="H2421" s="261"/>
      <c r="I2421" s="261"/>
      <c r="J2421" s="261"/>
      <c r="K2421" s="413"/>
      <c r="L2421" s="3"/>
      <c r="M2421" s="1">
        <v>10</v>
      </c>
      <c r="N2421" s="15">
        <f>A2414</f>
        <v>45113</v>
      </c>
      <c r="O2421" s="15" t="str">
        <f>IF(A2416="","",A2416)</f>
        <v>Luján 3 bodegas</v>
      </c>
      <c r="P2421" s="37" t="str">
        <f>A2413</f>
        <v>Thu</v>
      </c>
      <c r="U2421" s="38"/>
    </row>
    <row r="2422" spans="1:21" s="239" customFormat="1" ht="14.25" customHeight="1">
      <c r="A2422" s="330"/>
      <c r="B2422" s="234"/>
      <c r="C2422" s="262"/>
      <c r="D2422" s="328"/>
      <c r="E2422" s="41"/>
      <c r="F2422" s="41"/>
      <c r="G2422" s="263"/>
      <c r="H2422" s="263"/>
      <c r="I2422" s="263"/>
      <c r="J2422" s="263"/>
      <c r="K2422" s="411"/>
      <c r="L2422" s="235"/>
      <c r="M2422" s="236"/>
      <c r="N2422" s="237"/>
      <c r="O2422" s="237"/>
      <c r="P2422" s="238"/>
      <c r="U2422" s="240"/>
    </row>
    <row r="2423" spans="1:21" ht="14.25" customHeight="1">
      <c r="A2423" s="331" t="s">
        <v>945</v>
      </c>
      <c r="B2423" s="268">
        <v>3</v>
      </c>
      <c r="C2423" s="42">
        <v>0.36458333333333331</v>
      </c>
      <c r="D2423" s="12" t="s">
        <v>3149</v>
      </c>
      <c r="E2423" s="28" t="s">
        <v>88</v>
      </c>
      <c r="F2423" s="329" t="s">
        <v>3406</v>
      </c>
      <c r="G2423" s="36">
        <v>195</v>
      </c>
      <c r="H2423" s="36"/>
      <c r="I2423" s="36" t="s">
        <v>3427</v>
      </c>
      <c r="J2423" s="36"/>
      <c r="K2423" s="412">
        <v>0</v>
      </c>
      <c r="L2423" s="2"/>
      <c r="M2423" s="1">
        <v>2</v>
      </c>
      <c r="N2423" s="15">
        <f>A2424</f>
        <v>45114</v>
      </c>
      <c r="O2423" s="15" t="str">
        <f>IF(A2426="","",A2426)</f>
        <v>Uco</v>
      </c>
      <c r="P2423" s="37" t="str">
        <f>A2423</f>
        <v>Fri</v>
      </c>
      <c r="U2423" s="38"/>
    </row>
    <row r="2424" spans="1:21" ht="14.25" customHeight="1">
      <c r="A2424" s="332">
        <v>45114</v>
      </c>
      <c r="B2424" s="268"/>
      <c r="C2424" s="42"/>
      <c r="D2424" s="40"/>
      <c r="E2424" s="39"/>
      <c r="F2424" s="41"/>
      <c r="G2424" s="36"/>
      <c r="H2424" s="36"/>
      <c r="I2424" s="36"/>
      <c r="J2424" s="36"/>
      <c r="K2424" s="412"/>
      <c r="L2424" s="2"/>
      <c r="M2424" s="1">
        <v>3</v>
      </c>
      <c r="N2424" s="15">
        <f>A2424</f>
        <v>45114</v>
      </c>
      <c r="O2424" s="15" t="str">
        <f>IF(A2426="","",A2426)</f>
        <v>Uco</v>
      </c>
      <c r="P2424" s="37" t="str">
        <f>A2423</f>
        <v>Fri</v>
      </c>
      <c r="U2424" s="38"/>
    </row>
    <row r="2425" spans="1:21" ht="14.25" customHeight="1">
      <c r="A2425" s="333">
        <v>322</v>
      </c>
      <c r="B2425" s="268"/>
      <c r="C2425" s="42">
        <v>0.34375</v>
      </c>
      <c r="D2425" s="29" t="s">
        <v>3415</v>
      </c>
      <c r="E2425" s="28" t="s">
        <v>2064</v>
      </c>
      <c r="F2425" s="526" t="s">
        <v>3416</v>
      </c>
      <c r="G2425" s="36">
        <v>390</v>
      </c>
      <c r="H2425" s="342"/>
      <c r="I2425" s="36">
        <v>390</v>
      </c>
      <c r="J2425" s="36"/>
      <c r="K2425" s="412">
        <v>0</v>
      </c>
      <c r="L2425" s="2"/>
      <c r="M2425" s="1">
        <v>4</v>
      </c>
      <c r="N2425" s="15">
        <f>A2424</f>
        <v>45114</v>
      </c>
      <c r="O2425" s="15" t="str">
        <f>IF(A2426="","",A2426)</f>
        <v>Uco</v>
      </c>
      <c r="P2425" s="37" t="str">
        <f>A2423</f>
        <v>Fri</v>
      </c>
      <c r="U2425" s="38"/>
    </row>
    <row r="2426" spans="1:21" ht="14.25" customHeight="1">
      <c r="A2426" s="334" t="s">
        <v>848</v>
      </c>
      <c r="B2426" s="268"/>
      <c r="C2426" s="43"/>
      <c r="D2426" s="29" t="s">
        <v>3419</v>
      </c>
      <c r="E2426" s="39"/>
      <c r="F2426" s="329" t="s">
        <v>3417</v>
      </c>
      <c r="G2426" s="342"/>
      <c r="H2426" s="342"/>
      <c r="I2426" s="36"/>
      <c r="J2426" s="36"/>
      <c r="K2426" s="412"/>
      <c r="L2426" s="2"/>
      <c r="M2426" s="1">
        <v>5</v>
      </c>
      <c r="N2426" s="15">
        <f>A2424</f>
        <v>45114</v>
      </c>
      <c r="O2426" s="15" t="str">
        <f>IF(A2426="","",A2426)</f>
        <v>Uco</v>
      </c>
      <c r="P2426" s="37" t="str">
        <f>A2423</f>
        <v>Fri</v>
      </c>
      <c r="U2426" s="38"/>
    </row>
    <row r="2427" spans="1:21" ht="14.25" customHeight="1">
      <c r="A2427" s="335" t="s">
        <v>1186</v>
      </c>
      <c r="B2427" s="268"/>
      <c r="C2427" s="42"/>
      <c r="D2427" s="29"/>
      <c r="E2427" s="28"/>
      <c r="F2427" s="329" t="s">
        <v>3418</v>
      </c>
      <c r="G2427" s="36"/>
      <c r="H2427" s="36"/>
      <c r="I2427" s="36"/>
      <c r="J2427" s="36"/>
      <c r="K2427" s="412"/>
      <c r="L2427" s="2"/>
      <c r="M2427" s="1">
        <v>6</v>
      </c>
      <c r="N2427" s="15">
        <f>A2424</f>
        <v>45114</v>
      </c>
      <c r="O2427" s="15" t="str">
        <f>IF(A2426="","",A2426)</f>
        <v>Uco</v>
      </c>
      <c r="P2427" s="37" t="str">
        <f>A2423</f>
        <v>Fri</v>
      </c>
      <c r="U2427" s="38"/>
    </row>
    <row r="2428" spans="1:21" ht="14.25" customHeight="1">
      <c r="A2428" s="335" t="s">
        <v>3420</v>
      </c>
      <c r="B2428" s="268"/>
      <c r="C2428" s="42"/>
      <c r="D2428" s="29"/>
      <c r="E2428" s="28"/>
      <c r="F2428" s="39"/>
      <c r="G2428" s="36"/>
      <c r="H2428" s="36"/>
      <c r="I2428" s="36"/>
      <c r="J2428" s="36"/>
      <c r="K2428" s="412"/>
      <c r="L2428" s="2"/>
      <c r="M2428" s="1">
        <v>7</v>
      </c>
      <c r="N2428" s="15">
        <f>A2424</f>
        <v>45114</v>
      </c>
      <c r="O2428" s="15" t="str">
        <f>IF(A2426="","",A2426)</f>
        <v>Uco</v>
      </c>
      <c r="P2428" s="37" t="str">
        <f>A2423</f>
        <v>Fri</v>
      </c>
      <c r="U2428" s="38"/>
    </row>
    <row r="2429" spans="1:21" ht="14.25" customHeight="1">
      <c r="A2429" s="335" t="s">
        <v>3421</v>
      </c>
      <c r="B2429" s="268"/>
      <c r="C2429" s="42"/>
      <c r="D2429" s="29"/>
      <c r="E2429" s="28"/>
      <c r="F2429" s="39"/>
      <c r="G2429" s="36"/>
      <c r="H2429" s="36"/>
      <c r="I2429" s="36"/>
      <c r="J2429" s="36"/>
      <c r="K2429" s="412"/>
      <c r="L2429" s="2"/>
      <c r="M2429" s="1">
        <v>8</v>
      </c>
      <c r="N2429" s="15">
        <f>A2424</f>
        <v>45114</v>
      </c>
      <c r="O2429" s="15" t="str">
        <f>IF(A2426="","",A2426)</f>
        <v>Uco</v>
      </c>
      <c r="P2429" s="37" t="str">
        <f>A2423</f>
        <v>Fri</v>
      </c>
      <c r="U2429" s="38"/>
    </row>
    <row r="2430" spans="1:21" ht="14.25" customHeight="1">
      <c r="A2430" s="337"/>
      <c r="B2430" s="268"/>
      <c r="C2430" s="42"/>
      <c r="D2430" s="29"/>
      <c r="E2430" s="28"/>
      <c r="F2430" s="39"/>
      <c r="G2430" s="36"/>
      <c r="H2430" s="36"/>
      <c r="I2430" s="36"/>
      <c r="J2430" s="36"/>
      <c r="K2430" s="412"/>
      <c r="L2430" s="2"/>
      <c r="M2430" s="1">
        <v>9</v>
      </c>
      <c r="N2430" s="15">
        <f>A2424</f>
        <v>45114</v>
      </c>
      <c r="O2430" s="15" t="str">
        <f>IF(A2426="","",A2426)</f>
        <v>Uco</v>
      </c>
      <c r="P2430" s="37" t="str">
        <f>A2423</f>
        <v>Fri</v>
      </c>
      <c r="U2430" s="38"/>
    </row>
    <row r="2431" spans="1:21" ht="14.25" customHeight="1" thickBot="1">
      <c r="A2431" s="336" t="s">
        <v>1353</v>
      </c>
      <c r="B2431" s="277"/>
      <c r="C2431" s="284" t="s">
        <v>2993</v>
      </c>
      <c r="D2431" s="259"/>
      <c r="E2431" s="260"/>
      <c r="F2431" s="46"/>
      <c r="G2431" s="261"/>
      <c r="H2431" s="261"/>
      <c r="I2431" s="261"/>
      <c r="J2431" s="261"/>
      <c r="K2431" s="413"/>
      <c r="L2431" s="3"/>
      <c r="M2431" s="1">
        <v>10</v>
      </c>
      <c r="N2431" s="15">
        <f>A2424</f>
        <v>45114</v>
      </c>
      <c r="O2431" s="15" t="str">
        <f>IF(A2426="","",A2426)</f>
        <v>Uco</v>
      </c>
      <c r="P2431" s="37" t="str">
        <f>A2423</f>
        <v>Fri</v>
      </c>
      <c r="U2431" s="38"/>
    </row>
    <row r="2432" spans="1:21" s="239" customFormat="1" ht="14.25" customHeight="1">
      <c r="A2432" s="330"/>
      <c r="B2432" s="234"/>
      <c r="C2432" s="262"/>
      <c r="D2432" s="328"/>
      <c r="E2432" s="41"/>
      <c r="F2432" s="41"/>
      <c r="G2432" s="263"/>
      <c r="H2432" s="263"/>
      <c r="I2432" s="263"/>
      <c r="J2432" s="263"/>
      <c r="K2432" s="411"/>
      <c r="L2432" s="235"/>
      <c r="M2432" s="236"/>
      <c r="N2432" s="237"/>
      <c r="O2432" s="237"/>
      <c r="P2432" s="238"/>
      <c r="U2432" s="240"/>
    </row>
    <row r="2433" spans="1:21" ht="14.25" customHeight="1">
      <c r="A2433" s="331" t="s">
        <v>945</v>
      </c>
      <c r="B2433" s="268">
        <v>2</v>
      </c>
      <c r="C2433" s="42">
        <v>0.3576388888888889</v>
      </c>
      <c r="D2433" s="12" t="s">
        <v>3296</v>
      </c>
      <c r="E2433" s="28" t="s">
        <v>3304</v>
      </c>
      <c r="F2433" s="513" t="s">
        <v>3297</v>
      </c>
      <c r="G2433" s="36">
        <v>390</v>
      </c>
      <c r="H2433" s="36"/>
      <c r="I2433" s="36" t="s">
        <v>3438</v>
      </c>
      <c r="J2433" s="342"/>
      <c r="K2433" s="412">
        <v>0</v>
      </c>
      <c r="L2433" s="2"/>
      <c r="M2433" s="1">
        <v>2</v>
      </c>
      <c r="N2433" s="15">
        <f>A2434</f>
        <v>45128</v>
      </c>
      <c r="O2433" s="15" t="str">
        <f>IF(A2436="","",A2436)</f>
        <v>Uco</v>
      </c>
      <c r="P2433" s="37" t="str">
        <f>A2433</f>
        <v>Fri</v>
      </c>
      <c r="U2433" s="38"/>
    </row>
    <row r="2434" spans="1:21" ht="14.25" customHeight="1">
      <c r="A2434" s="332">
        <v>45128</v>
      </c>
      <c r="B2434" s="268"/>
      <c r="C2434" s="42"/>
      <c r="D2434" s="29" t="s">
        <v>3305</v>
      </c>
      <c r="E2434" s="39"/>
      <c r="F2434" s="468" t="s">
        <v>3439</v>
      </c>
      <c r="G2434" s="342"/>
      <c r="H2434" s="342"/>
      <c r="I2434" s="342"/>
      <c r="J2434" s="342"/>
      <c r="K2434" s="412"/>
      <c r="L2434" s="2"/>
      <c r="M2434" s="1">
        <v>3</v>
      </c>
      <c r="N2434" s="15">
        <f>A2434</f>
        <v>45128</v>
      </c>
      <c r="O2434" s="15" t="str">
        <f>IF(A2436="","",A2436)</f>
        <v>Uco</v>
      </c>
      <c r="P2434" s="37" t="str">
        <f>A2433</f>
        <v>Fri</v>
      </c>
      <c r="U2434" s="38"/>
    </row>
    <row r="2435" spans="1:21" ht="14.25" customHeight="1">
      <c r="A2435" s="333">
        <v>323</v>
      </c>
      <c r="B2435" s="268"/>
      <c r="C2435" s="42"/>
      <c r="D2435" s="29"/>
      <c r="E2435" s="28"/>
      <c r="F2435" s="28"/>
      <c r="G2435" s="36"/>
      <c r="H2435" s="342"/>
      <c r="I2435" s="36"/>
      <c r="J2435" s="36"/>
      <c r="K2435" s="412"/>
      <c r="L2435" s="2"/>
      <c r="M2435" s="1">
        <v>4</v>
      </c>
      <c r="N2435" s="15">
        <f>A2434</f>
        <v>45128</v>
      </c>
      <c r="O2435" s="15" t="str">
        <f>IF(A2436="","",A2436)</f>
        <v>Uco</v>
      </c>
      <c r="P2435" s="37" t="str">
        <f>A2433</f>
        <v>Fri</v>
      </c>
      <c r="U2435" s="38"/>
    </row>
    <row r="2436" spans="1:21" ht="14.25" customHeight="1">
      <c r="A2436" s="334" t="s">
        <v>848</v>
      </c>
      <c r="B2436" s="268"/>
      <c r="C2436" s="43"/>
      <c r="D2436" s="40"/>
      <c r="E2436" s="39"/>
      <c r="F2436" s="39"/>
      <c r="G2436" s="342"/>
      <c r="H2436" s="342"/>
      <c r="I2436" s="36"/>
      <c r="J2436" s="36"/>
      <c r="K2436" s="412"/>
      <c r="L2436" s="2"/>
      <c r="M2436" s="1">
        <v>5</v>
      </c>
      <c r="N2436" s="15">
        <f>A2434</f>
        <v>45128</v>
      </c>
      <c r="O2436" s="15" t="str">
        <f>IF(A2436="","",A2436)</f>
        <v>Uco</v>
      </c>
      <c r="P2436" s="37" t="str">
        <f>A2433</f>
        <v>Fri</v>
      </c>
      <c r="U2436" s="38"/>
    </row>
    <row r="2437" spans="1:21" ht="14.25" customHeight="1">
      <c r="A2437" s="335" t="s">
        <v>2892</v>
      </c>
      <c r="B2437" s="268"/>
      <c r="C2437" s="42"/>
      <c r="D2437" s="29"/>
      <c r="E2437" s="28"/>
      <c r="F2437" s="39"/>
      <c r="G2437" s="36"/>
      <c r="H2437" s="36"/>
      <c r="I2437" s="36"/>
      <c r="J2437" s="36"/>
      <c r="K2437" s="412"/>
      <c r="L2437" s="2"/>
      <c r="M2437" s="1">
        <v>6</v>
      </c>
      <c r="N2437" s="15">
        <f>A2434</f>
        <v>45128</v>
      </c>
      <c r="O2437" s="15" t="str">
        <f>IF(A2436="","",A2436)</f>
        <v>Uco</v>
      </c>
      <c r="P2437" s="37" t="str">
        <f>A2433</f>
        <v>Fri</v>
      </c>
      <c r="U2437" s="38"/>
    </row>
    <row r="2438" spans="1:21" ht="14.25" customHeight="1">
      <c r="A2438" s="335" t="s">
        <v>998</v>
      </c>
      <c r="B2438" s="268"/>
      <c r="C2438" s="42"/>
      <c r="D2438" s="29"/>
      <c r="E2438" s="28"/>
      <c r="F2438" s="39"/>
      <c r="G2438" s="36"/>
      <c r="H2438" s="36"/>
      <c r="I2438" s="36"/>
      <c r="J2438" s="36"/>
      <c r="K2438" s="412"/>
      <c r="L2438" s="2"/>
      <c r="M2438" s="1">
        <v>7</v>
      </c>
      <c r="N2438" s="15">
        <f>A2434</f>
        <v>45128</v>
      </c>
      <c r="O2438" s="15" t="str">
        <f>IF(A2436="","",A2436)</f>
        <v>Uco</v>
      </c>
      <c r="P2438" s="37" t="str">
        <f>A2433</f>
        <v>Fri</v>
      </c>
      <c r="U2438" s="38"/>
    </row>
    <row r="2439" spans="1:21" ht="14.25" customHeight="1">
      <c r="A2439" s="335" t="s">
        <v>2774</v>
      </c>
      <c r="B2439" s="268"/>
      <c r="C2439" s="42"/>
      <c r="D2439" s="29"/>
      <c r="E2439" s="28"/>
      <c r="F2439" s="39"/>
      <c r="G2439" s="36"/>
      <c r="H2439" s="36"/>
      <c r="I2439" s="36"/>
      <c r="J2439" s="36"/>
      <c r="K2439" s="412"/>
      <c r="L2439" s="2"/>
      <c r="M2439" s="1">
        <v>8</v>
      </c>
      <c r="N2439" s="15">
        <f>A2434</f>
        <v>45128</v>
      </c>
      <c r="O2439" s="15" t="str">
        <f>IF(A2436="","",A2436)</f>
        <v>Uco</v>
      </c>
      <c r="P2439" s="37" t="str">
        <f>A2433</f>
        <v>Fri</v>
      </c>
      <c r="U2439" s="38"/>
    </row>
    <row r="2440" spans="1:21" ht="14.25" customHeight="1">
      <c r="A2440" s="335"/>
      <c r="B2440" s="268"/>
      <c r="C2440" s="42"/>
      <c r="D2440" s="29"/>
      <c r="E2440" s="28"/>
      <c r="F2440" s="39"/>
      <c r="G2440" s="36"/>
      <c r="H2440" s="36"/>
      <c r="I2440" s="36"/>
      <c r="J2440" s="36"/>
      <c r="K2440" s="412"/>
      <c r="L2440" s="2"/>
      <c r="M2440" s="1">
        <v>9</v>
      </c>
      <c r="N2440" s="15">
        <f>A2434</f>
        <v>45128</v>
      </c>
      <c r="O2440" s="15" t="str">
        <f>IF(A2436="","",A2436)</f>
        <v>Uco</v>
      </c>
      <c r="P2440" s="37" t="str">
        <f>A2433</f>
        <v>Fri</v>
      </c>
      <c r="U2440" s="38"/>
    </row>
    <row r="2441" spans="1:21" ht="14.25" customHeight="1" thickBot="1">
      <c r="A2441" s="336" t="s">
        <v>3239</v>
      </c>
      <c r="B2441" s="277"/>
      <c r="C2441" s="284"/>
      <c r="D2441" s="259"/>
      <c r="E2441" s="260"/>
      <c r="F2441" s="46"/>
      <c r="G2441" s="261"/>
      <c r="H2441" s="261"/>
      <c r="I2441" s="261"/>
      <c r="J2441" s="261"/>
      <c r="K2441" s="413"/>
      <c r="L2441" s="3"/>
      <c r="M2441" s="1">
        <v>10</v>
      </c>
      <c r="N2441" s="15">
        <f>A2434</f>
        <v>45128</v>
      </c>
      <c r="O2441" s="15" t="str">
        <f>IF(A2436="","",A2436)</f>
        <v>Uco</v>
      </c>
      <c r="P2441" s="37" t="str">
        <f>A2433</f>
        <v>Fri</v>
      </c>
      <c r="U2441" s="38"/>
    </row>
    <row r="2442" spans="1:21" s="551" customFormat="1" ht="14.25" customHeight="1">
      <c r="A2442" s="546"/>
      <c r="B2442" s="547"/>
      <c r="C2442" s="548"/>
      <c r="D2442" s="579" t="s">
        <v>3432</v>
      </c>
      <c r="E2442" s="549"/>
      <c r="F2442" s="549"/>
      <c r="G2442" s="411"/>
      <c r="H2442" s="411"/>
      <c r="I2442" s="411"/>
      <c r="J2442" s="411"/>
      <c r="K2442" s="411"/>
      <c r="L2442" s="550"/>
      <c r="N2442" s="552"/>
      <c r="O2442" s="552"/>
      <c r="P2442" s="553"/>
      <c r="U2442" s="554"/>
    </row>
    <row r="2443" spans="1:21" s="561" customFormat="1" ht="14.25" customHeight="1">
      <c r="A2443" s="555" t="s">
        <v>942</v>
      </c>
      <c r="B2443" s="556">
        <v>2</v>
      </c>
      <c r="C2443" s="557">
        <v>0.36458333333333331</v>
      </c>
      <c r="D2443" s="230" t="s">
        <v>3133</v>
      </c>
      <c r="E2443" s="558" t="s">
        <v>82</v>
      </c>
      <c r="F2443" s="582" t="s">
        <v>3448</v>
      </c>
      <c r="G2443" s="559" t="s">
        <v>1612</v>
      </c>
      <c r="H2443" s="559"/>
      <c r="I2443" s="559" t="s">
        <v>3449</v>
      </c>
      <c r="J2443" s="559"/>
      <c r="K2443" s="412">
        <v>0</v>
      </c>
      <c r="L2443" s="560"/>
      <c r="M2443" s="561">
        <v>2</v>
      </c>
      <c r="N2443" s="562">
        <f>A2444</f>
        <v>45132</v>
      </c>
      <c r="O2443" s="562" t="str">
        <f>IF(A2446="","",A2446)</f>
        <v>Luján</v>
      </c>
      <c r="P2443" s="563" t="str">
        <f>A2443</f>
        <v>Tue</v>
      </c>
      <c r="U2443" s="562"/>
    </row>
    <row r="2444" spans="1:21" s="561" customFormat="1" ht="14.25" customHeight="1">
      <c r="A2444" s="564">
        <v>45132</v>
      </c>
      <c r="B2444" s="556"/>
      <c r="C2444" s="557"/>
      <c r="D2444" s="565" t="s">
        <v>3447</v>
      </c>
      <c r="E2444" s="558"/>
      <c r="F2444" s="582" t="s">
        <v>3446</v>
      </c>
      <c r="G2444" s="566"/>
      <c r="H2444" s="566"/>
      <c r="I2444" s="559"/>
      <c r="J2444" s="559"/>
      <c r="K2444" s="412"/>
      <c r="L2444" s="560"/>
      <c r="M2444" s="561">
        <v>3</v>
      </c>
      <c r="N2444" s="562">
        <f>A2444</f>
        <v>45132</v>
      </c>
      <c r="O2444" s="562" t="str">
        <f>IF(A2446="","",A2446)</f>
        <v>Luján</v>
      </c>
      <c r="P2444" s="563" t="str">
        <f>A2443</f>
        <v>Tue</v>
      </c>
      <c r="U2444" s="562"/>
    </row>
    <row r="2445" spans="1:21" s="561" customFormat="1" ht="14.25" customHeight="1">
      <c r="A2445" s="567">
        <v>324</v>
      </c>
      <c r="B2445" s="556"/>
      <c r="C2445" s="557"/>
      <c r="D2445" s="565"/>
      <c r="E2445" s="558"/>
      <c r="F2445" s="568" t="s">
        <v>3134</v>
      </c>
      <c r="G2445" s="559"/>
      <c r="H2445" s="566"/>
      <c r="I2445" s="559"/>
      <c r="J2445" s="559"/>
      <c r="K2445" s="412"/>
      <c r="L2445" s="560"/>
      <c r="M2445" s="561">
        <v>4</v>
      </c>
      <c r="N2445" s="562">
        <f>A2444</f>
        <v>45132</v>
      </c>
      <c r="O2445" s="562" t="str">
        <f>IF(A2446="","",A2446)</f>
        <v>Luján</v>
      </c>
      <c r="P2445" s="563" t="str">
        <f>A2443</f>
        <v>Tue</v>
      </c>
      <c r="U2445" s="562"/>
    </row>
    <row r="2446" spans="1:21" s="561" customFormat="1" ht="14.25" customHeight="1">
      <c r="A2446" s="569" t="s">
        <v>64</v>
      </c>
      <c r="B2446" s="556"/>
      <c r="C2446" s="570"/>
      <c r="D2446" s="571"/>
      <c r="E2446" s="550"/>
      <c r="F2446" s="558" t="s">
        <v>3443</v>
      </c>
      <c r="G2446" s="566"/>
      <c r="H2446" s="566"/>
      <c r="I2446" s="559"/>
      <c r="J2446" s="559"/>
      <c r="K2446" s="412"/>
      <c r="L2446" s="560"/>
      <c r="M2446" s="561">
        <v>5</v>
      </c>
      <c r="N2446" s="562">
        <f>A2444</f>
        <v>45132</v>
      </c>
      <c r="O2446" s="562" t="str">
        <f>IF(A2446="","",A2446)</f>
        <v>Luján</v>
      </c>
      <c r="P2446" s="563" t="str">
        <f>A2443</f>
        <v>Tue</v>
      </c>
      <c r="U2446" s="562"/>
    </row>
    <row r="2447" spans="1:21" s="561" customFormat="1" ht="14.25" customHeight="1">
      <c r="A2447" s="581" t="s">
        <v>1068</v>
      </c>
      <c r="B2447" s="556"/>
      <c r="C2447" s="557"/>
      <c r="D2447" s="565"/>
      <c r="E2447" s="558"/>
      <c r="F2447" s="549"/>
      <c r="G2447" s="559"/>
      <c r="H2447" s="559"/>
      <c r="I2447" s="559"/>
      <c r="J2447" s="559"/>
      <c r="K2447" s="412"/>
      <c r="L2447" s="560"/>
      <c r="M2447" s="561">
        <v>6</v>
      </c>
      <c r="N2447" s="562">
        <f>A2444</f>
        <v>45132</v>
      </c>
      <c r="O2447" s="562" t="str">
        <f>IF(A2446="","",A2446)</f>
        <v>Luján</v>
      </c>
      <c r="P2447" s="563" t="str">
        <f>A2443</f>
        <v>Tue</v>
      </c>
      <c r="U2447" s="562"/>
    </row>
    <row r="2448" spans="1:21" s="561" customFormat="1" ht="14.25" customHeight="1">
      <c r="A2448" s="581" t="s">
        <v>3167</v>
      </c>
      <c r="B2448" s="556"/>
      <c r="C2448" s="557"/>
      <c r="D2448" s="565"/>
      <c r="E2448" s="558"/>
      <c r="F2448" s="550"/>
      <c r="G2448" s="559"/>
      <c r="H2448" s="559"/>
      <c r="I2448" s="559"/>
      <c r="J2448" s="559"/>
      <c r="K2448" s="412"/>
      <c r="L2448" s="560"/>
      <c r="M2448" s="561">
        <v>7</v>
      </c>
      <c r="N2448" s="562">
        <f>A2444</f>
        <v>45132</v>
      </c>
      <c r="O2448" s="562" t="str">
        <f>IF(A2446="","",A2446)</f>
        <v>Luján</v>
      </c>
      <c r="P2448" s="563" t="str">
        <f>A2443</f>
        <v>Tue</v>
      </c>
      <c r="U2448" s="562"/>
    </row>
    <row r="2449" spans="1:21" s="561" customFormat="1" ht="14.25" customHeight="1">
      <c r="A2449" s="581" t="s">
        <v>1028</v>
      </c>
      <c r="B2449" s="556"/>
      <c r="C2449" s="557"/>
      <c r="D2449" s="565"/>
      <c r="E2449" s="558"/>
      <c r="F2449" s="550"/>
      <c r="G2449" s="559"/>
      <c r="H2449" s="559"/>
      <c r="I2449" s="559"/>
      <c r="J2449" s="559"/>
      <c r="K2449" s="412"/>
      <c r="L2449" s="560"/>
      <c r="M2449" s="561">
        <v>8</v>
      </c>
      <c r="N2449" s="562">
        <f>A2444</f>
        <v>45132</v>
      </c>
      <c r="O2449" s="562" t="str">
        <f>IF(A2446="","",A2446)</f>
        <v>Luján</v>
      </c>
      <c r="P2449" s="563" t="str">
        <f>A2443</f>
        <v>Tue</v>
      </c>
      <c r="U2449" s="562"/>
    </row>
    <row r="2450" spans="1:21" s="561" customFormat="1" ht="14.25" customHeight="1">
      <c r="A2450" s="581" t="s">
        <v>1029</v>
      </c>
      <c r="B2450" s="556"/>
      <c r="C2450" s="557"/>
      <c r="D2450" s="565"/>
      <c r="E2450" s="558"/>
      <c r="F2450" s="550"/>
      <c r="G2450" s="559"/>
      <c r="H2450" s="559"/>
      <c r="I2450" s="559"/>
      <c r="J2450" s="559"/>
      <c r="K2450" s="412"/>
      <c r="L2450" s="560"/>
      <c r="M2450" s="561">
        <v>9</v>
      </c>
      <c r="N2450" s="562">
        <f>A2444</f>
        <v>45132</v>
      </c>
      <c r="O2450" s="562" t="str">
        <f>IF(A2446="","",A2446)</f>
        <v>Luján</v>
      </c>
      <c r="P2450" s="563" t="str">
        <f>A2443</f>
        <v>Tue</v>
      </c>
      <c r="U2450" s="562"/>
    </row>
    <row r="2451" spans="1:21" s="561" customFormat="1" ht="14.25" customHeight="1" thickBot="1">
      <c r="A2451" s="580" t="s">
        <v>3445</v>
      </c>
      <c r="B2451" s="572"/>
      <c r="C2451" s="573" t="s">
        <v>3431</v>
      </c>
      <c r="D2451" s="574"/>
      <c r="E2451" s="575"/>
      <c r="F2451" s="576"/>
      <c r="G2451" s="577"/>
      <c r="H2451" s="577"/>
      <c r="I2451" s="577"/>
      <c r="J2451" s="577"/>
      <c r="K2451" s="413"/>
      <c r="L2451" s="578"/>
      <c r="M2451" s="561">
        <v>10</v>
      </c>
      <c r="N2451" s="562">
        <f>A2444</f>
        <v>45132</v>
      </c>
      <c r="O2451" s="562" t="str">
        <f>IF(A2446="","",A2446)</f>
        <v>Luján</v>
      </c>
      <c r="P2451" s="563" t="str">
        <f>A2443</f>
        <v>Tue</v>
      </c>
      <c r="U2451" s="562"/>
    </row>
    <row r="2452" spans="1:21" s="239" customFormat="1" ht="14.25" customHeight="1">
      <c r="A2452" s="233"/>
      <c r="B2452" s="234"/>
      <c r="C2452" s="262"/>
      <c r="D2452" s="328"/>
      <c r="E2452" s="41"/>
      <c r="F2452" s="41"/>
      <c r="G2452" s="263"/>
      <c r="H2452" s="263"/>
      <c r="I2452" s="263"/>
      <c r="J2452" s="263"/>
      <c r="K2452" s="411"/>
      <c r="L2452" s="235"/>
      <c r="M2452" s="236"/>
      <c r="N2452" s="237"/>
      <c r="O2452" s="237"/>
      <c r="P2452" s="238"/>
      <c r="U2452" s="240"/>
    </row>
    <row r="2453" spans="1:21" ht="14.25" customHeight="1">
      <c r="A2453" s="203" t="s">
        <v>946</v>
      </c>
      <c r="B2453" s="268"/>
      <c r="C2453" s="42"/>
      <c r="D2453" s="12"/>
      <c r="E2453" s="28"/>
      <c r="F2453" s="28"/>
      <c r="G2453" s="36"/>
      <c r="H2453" s="36"/>
      <c r="I2453" s="36"/>
      <c r="J2453" s="36"/>
      <c r="K2453" s="412"/>
      <c r="L2453" s="2"/>
      <c r="M2453" s="1">
        <v>2</v>
      </c>
      <c r="N2453" s="15">
        <f>A2454</f>
        <v>45136</v>
      </c>
      <c r="O2453" s="15" t="str">
        <f>IF(A2456="","",A2456)</f>
        <v/>
      </c>
      <c r="P2453" s="37" t="str">
        <f>A2453</f>
        <v>Sat</v>
      </c>
      <c r="U2453" s="38"/>
    </row>
    <row r="2454" spans="1:21" ht="14.25" customHeight="1">
      <c r="A2454" s="198">
        <v>45136</v>
      </c>
      <c r="B2454" s="268"/>
      <c r="C2454" s="42"/>
      <c r="D2454" s="29"/>
      <c r="E2454" s="39"/>
      <c r="F2454" s="28"/>
      <c r="G2454" s="36"/>
      <c r="H2454" s="36"/>
      <c r="I2454" s="36"/>
      <c r="J2454" s="36"/>
      <c r="K2454" s="412"/>
      <c r="L2454" s="2"/>
      <c r="M2454" s="1">
        <v>3</v>
      </c>
      <c r="N2454" s="15">
        <f>A2454</f>
        <v>45136</v>
      </c>
      <c r="O2454" s="15" t="str">
        <f>IF(A2456="","",A2456)</f>
        <v/>
      </c>
      <c r="P2454" s="37" t="str">
        <f>A2453</f>
        <v>Sat</v>
      </c>
      <c r="U2454" s="38"/>
    </row>
    <row r="2455" spans="1:21" ht="14.25" customHeight="1">
      <c r="A2455" s="202"/>
      <c r="B2455" s="268"/>
      <c r="C2455" s="42"/>
      <c r="D2455" s="29"/>
      <c r="E2455" s="28"/>
      <c r="F2455" s="28"/>
      <c r="G2455" s="36"/>
      <c r="H2455" s="342"/>
      <c r="I2455" s="36"/>
      <c r="J2455" s="36"/>
      <c r="K2455" s="412"/>
      <c r="L2455" s="2"/>
      <c r="M2455" s="1">
        <v>4</v>
      </c>
      <c r="N2455" s="15">
        <f>A2454</f>
        <v>45136</v>
      </c>
      <c r="O2455" s="15" t="str">
        <f>IF(A2456="","",A2456)</f>
        <v/>
      </c>
      <c r="P2455" s="37" t="str">
        <f>A2453</f>
        <v>Sat</v>
      </c>
      <c r="U2455" s="38"/>
    </row>
    <row r="2456" spans="1:21" ht="14.25" customHeight="1">
      <c r="A2456" s="199"/>
      <c r="B2456" s="268"/>
      <c r="C2456" s="43"/>
      <c r="D2456" s="40"/>
      <c r="E2456" s="39"/>
      <c r="F2456" s="39"/>
      <c r="G2456" s="342"/>
      <c r="H2456" s="342"/>
      <c r="I2456" s="36"/>
      <c r="J2456" s="36"/>
      <c r="K2456" s="412"/>
      <c r="L2456" s="2"/>
      <c r="M2456" s="1">
        <v>5</v>
      </c>
      <c r="N2456" s="15">
        <f>A2454</f>
        <v>45136</v>
      </c>
      <c r="O2456" s="15" t="str">
        <f>IF(A2456="","",A2456)</f>
        <v/>
      </c>
      <c r="P2456" s="37" t="str">
        <f>A2453</f>
        <v>Sat</v>
      </c>
      <c r="U2456" s="38"/>
    </row>
    <row r="2457" spans="1:21" ht="14.25" customHeight="1">
      <c r="A2457" s="200"/>
      <c r="B2457" s="268"/>
      <c r="C2457" s="42"/>
      <c r="D2457" s="29"/>
      <c r="E2457" s="28"/>
      <c r="F2457" s="39"/>
      <c r="G2457" s="36"/>
      <c r="H2457" s="36"/>
      <c r="I2457" s="36"/>
      <c r="J2457" s="36"/>
      <c r="K2457" s="412"/>
      <c r="L2457" s="2"/>
      <c r="M2457" s="1">
        <v>6</v>
      </c>
      <c r="N2457" s="15">
        <f>A2454</f>
        <v>45136</v>
      </c>
      <c r="O2457" s="15" t="str">
        <f>IF(A2456="","",A2456)</f>
        <v/>
      </c>
      <c r="P2457" s="37" t="str">
        <f>A2453</f>
        <v>Sat</v>
      </c>
      <c r="U2457" s="38"/>
    </row>
    <row r="2458" spans="1:21" ht="14.25" customHeight="1">
      <c r="A2458" s="200"/>
      <c r="B2458" s="268"/>
      <c r="C2458" s="42"/>
      <c r="D2458" s="29"/>
      <c r="E2458" s="28"/>
      <c r="F2458" s="39"/>
      <c r="G2458" s="36"/>
      <c r="H2458" s="36"/>
      <c r="I2458" s="36"/>
      <c r="J2458" s="36"/>
      <c r="K2458" s="412"/>
      <c r="L2458" s="2"/>
      <c r="M2458" s="1">
        <v>7</v>
      </c>
      <c r="N2458" s="15">
        <f>A2454</f>
        <v>45136</v>
      </c>
      <c r="O2458" s="15" t="str">
        <f>IF(A2456="","",A2456)</f>
        <v/>
      </c>
      <c r="P2458" s="37" t="str">
        <f>A2453</f>
        <v>Sat</v>
      </c>
      <c r="U2458" s="38"/>
    </row>
    <row r="2459" spans="1:21" ht="14.25" customHeight="1">
      <c r="A2459" s="200"/>
      <c r="B2459" s="268"/>
      <c r="C2459" s="42"/>
      <c r="D2459" s="29"/>
      <c r="E2459" s="28"/>
      <c r="F2459" s="39"/>
      <c r="G2459" s="36"/>
      <c r="H2459" s="36"/>
      <c r="I2459" s="36"/>
      <c r="J2459" s="36"/>
      <c r="K2459" s="412"/>
      <c r="L2459" s="2"/>
      <c r="M2459" s="1">
        <v>8</v>
      </c>
      <c r="N2459" s="15">
        <f>A2454</f>
        <v>45136</v>
      </c>
      <c r="O2459" s="15" t="str">
        <f>IF(A2456="","",A2456)</f>
        <v/>
      </c>
      <c r="P2459" s="37" t="str">
        <f>A2453</f>
        <v>Sat</v>
      </c>
      <c r="U2459" s="38"/>
    </row>
    <row r="2460" spans="1:21" ht="14.25" customHeight="1">
      <c r="A2460" s="200"/>
      <c r="B2460" s="268"/>
      <c r="C2460" s="42"/>
      <c r="D2460" s="29"/>
      <c r="E2460" s="28"/>
      <c r="F2460" s="39"/>
      <c r="G2460" s="36"/>
      <c r="H2460" s="36"/>
      <c r="I2460" s="36"/>
      <c r="J2460" s="36"/>
      <c r="K2460" s="412"/>
      <c r="L2460" s="2"/>
      <c r="M2460" s="1">
        <v>9</v>
      </c>
      <c r="N2460" s="15">
        <f>A2454</f>
        <v>45136</v>
      </c>
      <c r="O2460" s="15" t="str">
        <f>IF(A2456="","",A2456)</f>
        <v/>
      </c>
      <c r="P2460" s="37" t="str">
        <f>A2453</f>
        <v>Sat</v>
      </c>
      <c r="U2460" s="38"/>
    </row>
    <row r="2461" spans="1:21" ht="14.25" customHeight="1" thickBot="1">
      <c r="A2461" s="201"/>
      <c r="B2461" s="277"/>
      <c r="C2461" s="284" t="s">
        <v>2122</v>
      </c>
      <c r="D2461" s="259"/>
      <c r="E2461" s="260"/>
      <c r="F2461" s="46"/>
      <c r="G2461" s="261"/>
      <c r="H2461" s="261"/>
      <c r="I2461" s="261"/>
      <c r="J2461" s="261"/>
      <c r="K2461" s="413"/>
      <c r="L2461" s="3"/>
      <c r="M2461" s="1">
        <v>10</v>
      </c>
      <c r="N2461" s="15">
        <f>A2454</f>
        <v>45136</v>
      </c>
      <c r="O2461" s="15" t="str">
        <f>IF(A2456="","",A2456)</f>
        <v/>
      </c>
      <c r="P2461" s="37" t="str">
        <f>A2453</f>
        <v>Sat</v>
      </c>
      <c r="U2461" s="38"/>
    </row>
    <row r="2462" spans="1:21" s="239" customFormat="1" ht="14.25" customHeight="1">
      <c r="A2462" s="233"/>
      <c r="B2462" s="234"/>
      <c r="C2462" s="262"/>
      <c r="D2462" s="328" t="s">
        <v>3405</v>
      </c>
      <c r="E2462" s="41"/>
      <c r="F2462" s="41"/>
      <c r="G2462" s="263"/>
      <c r="H2462" s="263"/>
      <c r="I2462" s="263"/>
      <c r="J2462" s="263"/>
      <c r="K2462" s="411"/>
      <c r="L2462" s="235"/>
      <c r="M2462" s="236"/>
      <c r="N2462" s="237"/>
      <c r="O2462" s="237"/>
      <c r="P2462" s="238"/>
      <c r="U2462" s="240"/>
    </row>
    <row r="2463" spans="1:21" ht="14.25" customHeight="1">
      <c r="A2463" s="203" t="s">
        <v>947</v>
      </c>
      <c r="B2463" s="268"/>
      <c r="C2463" s="42"/>
      <c r="D2463" s="12"/>
      <c r="E2463" s="28"/>
      <c r="F2463" s="28"/>
      <c r="G2463" s="36"/>
      <c r="H2463" s="36"/>
      <c r="I2463" s="36"/>
      <c r="J2463" s="36"/>
      <c r="K2463" s="412"/>
      <c r="L2463" s="2"/>
      <c r="M2463" s="1">
        <v>2</v>
      </c>
      <c r="N2463" s="15">
        <f>A2464</f>
        <v>45137</v>
      </c>
      <c r="O2463" s="15" t="str">
        <f>IF(A2466="","",A2466)</f>
        <v/>
      </c>
      <c r="P2463" s="37" t="str">
        <f>A2463</f>
        <v>Sun</v>
      </c>
      <c r="U2463" s="38"/>
    </row>
    <row r="2464" spans="1:21" ht="14.25" customHeight="1">
      <c r="A2464" s="198">
        <v>45137</v>
      </c>
      <c r="B2464" s="268"/>
      <c r="C2464" s="42"/>
      <c r="D2464" s="29"/>
      <c r="E2464" s="39"/>
      <c r="F2464" s="28"/>
      <c r="G2464" s="36"/>
      <c r="H2464" s="36"/>
      <c r="I2464" s="36"/>
      <c r="J2464" s="36"/>
      <c r="K2464" s="412"/>
      <c r="L2464" s="2"/>
      <c r="M2464" s="1">
        <v>3</v>
      </c>
      <c r="N2464" s="15">
        <f>A2464</f>
        <v>45137</v>
      </c>
      <c r="O2464" s="15" t="str">
        <f>IF(A2466="","",A2466)</f>
        <v/>
      </c>
      <c r="P2464" s="37" t="str">
        <f>A2463</f>
        <v>Sun</v>
      </c>
      <c r="U2464" s="38"/>
    </row>
    <row r="2465" spans="1:21" ht="14.25" customHeight="1">
      <c r="A2465" s="202"/>
      <c r="B2465" s="268"/>
      <c r="C2465" s="42"/>
      <c r="D2465" s="29"/>
      <c r="E2465" s="28"/>
      <c r="F2465" s="28"/>
      <c r="G2465" s="36"/>
      <c r="H2465" s="342"/>
      <c r="I2465" s="36"/>
      <c r="J2465" s="36"/>
      <c r="K2465" s="412"/>
      <c r="L2465" s="2"/>
      <c r="M2465" s="1">
        <v>4</v>
      </c>
      <c r="N2465" s="15">
        <f>A2464</f>
        <v>45137</v>
      </c>
      <c r="O2465" s="15" t="str">
        <f>IF(A2466="","",A2466)</f>
        <v/>
      </c>
      <c r="P2465" s="37" t="str">
        <f>A2463</f>
        <v>Sun</v>
      </c>
      <c r="U2465" s="38"/>
    </row>
    <row r="2466" spans="1:21" ht="14.25" customHeight="1">
      <c r="A2466" s="199"/>
      <c r="B2466" s="268"/>
      <c r="C2466" s="43"/>
      <c r="D2466" s="40"/>
      <c r="E2466" s="39"/>
      <c r="F2466" s="39"/>
      <c r="G2466" s="342"/>
      <c r="H2466" s="342"/>
      <c r="I2466" s="36"/>
      <c r="J2466" s="36"/>
      <c r="K2466" s="412"/>
      <c r="L2466" s="2"/>
      <c r="M2466" s="1">
        <v>5</v>
      </c>
      <c r="N2466" s="15">
        <f>A2464</f>
        <v>45137</v>
      </c>
      <c r="O2466" s="15" t="str">
        <f>IF(A2466="","",A2466)</f>
        <v/>
      </c>
      <c r="P2466" s="37" t="str">
        <f>A2463</f>
        <v>Sun</v>
      </c>
      <c r="U2466" s="38"/>
    </row>
    <row r="2467" spans="1:21" ht="14.25" customHeight="1">
      <c r="A2467" s="200"/>
      <c r="B2467" s="268"/>
      <c r="C2467" s="42"/>
      <c r="D2467" s="29"/>
      <c r="E2467" s="28"/>
      <c r="F2467" s="39"/>
      <c r="G2467" s="36"/>
      <c r="H2467" s="36"/>
      <c r="I2467" s="36"/>
      <c r="J2467" s="36"/>
      <c r="K2467" s="412"/>
      <c r="L2467" s="2"/>
      <c r="M2467" s="1">
        <v>6</v>
      </c>
      <c r="N2467" s="15">
        <f>A2464</f>
        <v>45137</v>
      </c>
      <c r="O2467" s="15" t="str">
        <f>IF(A2466="","",A2466)</f>
        <v/>
      </c>
      <c r="P2467" s="37" t="str">
        <f>A2463</f>
        <v>Sun</v>
      </c>
      <c r="U2467" s="38"/>
    </row>
    <row r="2468" spans="1:21" ht="14.25" customHeight="1">
      <c r="A2468" s="200"/>
      <c r="B2468" s="268"/>
      <c r="C2468" s="42"/>
      <c r="D2468" s="29"/>
      <c r="E2468" s="28"/>
      <c r="F2468" s="39"/>
      <c r="G2468" s="36"/>
      <c r="H2468" s="36"/>
      <c r="I2468" s="36"/>
      <c r="J2468" s="36"/>
      <c r="K2468" s="412"/>
      <c r="L2468" s="2"/>
      <c r="M2468" s="1">
        <v>7</v>
      </c>
      <c r="N2468" s="15">
        <f>A2464</f>
        <v>45137</v>
      </c>
      <c r="O2468" s="15" t="str">
        <f>IF(A2466="","",A2466)</f>
        <v/>
      </c>
      <c r="P2468" s="37" t="str">
        <f>A2463</f>
        <v>Sun</v>
      </c>
      <c r="U2468" s="38"/>
    </row>
    <row r="2469" spans="1:21" ht="14.25" customHeight="1">
      <c r="A2469" s="200"/>
      <c r="B2469" s="268"/>
      <c r="C2469" s="42"/>
      <c r="D2469" s="29"/>
      <c r="E2469" s="28"/>
      <c r="F2469" s="39"/>
      <c r="G2469" s="36"/>
      <c r="H2469" s="36"/>
      <c r="I2469" s="36"/>
      <c r="J2469" s="36"/>
      <c r="K2469" s="412"/>
      <c r="L2469" s="2"/>
      <c r="M2469" s="1">
        <v>8</v>
      </c>
      <c r="N2469" s="15">
        <f>A2464</f>
        <v>45137</v>
      </c>
      <c r="O2469" s="15" t="str">
        <f>IF(A2466="","",A2466)</f>
        <v/>
      </c>
      <c r="P2469" s="37" t="str">
        <f>A2463</f>
        <v>Sun</v>
      </c>
      <c r="U2469" s="38"/>
    </row>
    <row r="2470" spans="1:21" ht="14.25" customHeight="1">
      <c r="A2470" s="200"/>
      <c r="B2470" s="268"/>
      <c r="C2470" s="42"/>
      <c r="D2470" s="29"/>
      <c r="E2470" s="28"/>
      <c r="F2470" s="39"/>
      <c r="G2470" s="36"/>
      <c r="H2470" s="36"/>
      <c r="I2470" s="36"/>
      <c r="J2470" s="36"/>
      <c r="K2470" s="412"/>
      <c r="L2470" s="2"/>
      <c r="M2470" s="1">
        <v>9</v>
      </c>
      <c r="N2470" s="15">
        <f>A2464</f>
        <v>45137</v>
      </c>
      <c r="O2470" s="15" t="str">
        <f>IF(A2466="","",A2466)</f>
        <v/>
      </c>
      <c r="P2470" s="37" t="str">
        <f>A2463</f>
        <v>Sun</v>
      </c>
      <c r="U2470" s="38"/>
    </row>
    <row r="2471" spans="1:21" ht="14.25" customHeight="1" thickBot="1">
      <c r="A2471" s="201"/>
      <c r="B2471" s="277"/>
      <c r="C2471" s="284" t="s">
        <v>2123</v>
      </c>
      <c r="D2471" s="259"/>
      <c r="E2471" s="260"/>
      <c r="F2471" s="46"/>
      <c r="G2471" s="261"/>
      <c r="H2471" s="261"/>
      <c r="I2471" s="261"/>
      <c r="J2471" s="261"/>
      <c r="K2471" s="413"/>
      <c r="L2471" s="3"/>
      <c r="M2471" s="1">
        <v>10</v>
      </c>
      <c r="N2471" s="15">
        <f>A2464</f>
        <v>45137</v>
      </c>
      <c r="O2471" s="15" t="str">
        <f>IF(A2466="","",A2466)</f>
        <v/>
      </c>
      <c r="P2471" s="37" t="str">
        <f>A2463</f>
        <v>Sun</v>
      </c>
      <c r="U2471" s="38"/>
    </row>
    <row r="2472" spans="1:21" s="239" customFormat="1" ht="14.25" customHeight="1">
      <c r="A2472" s="233"/>
      <c r="B2472" s="234"/>
      <c r="C2472" s="262"/>
      <c r="D2472" s="232"/>
      <c r="E2472" s="41"/>
      <c r="F2472" s="41"/>
      <c r="G2472" s="263"/>
      <c r="H2472" s="263"/>
      <c r="I2472" s="263"/>
      <c r="J2472" s="263"/>
      <c r="K2472" s="411"/>
      <c r="L2472" s="235"/>
      <c r="M2472" s="236"/>
      <c r="N2472" s="237"/>
      <c r="O2472" s="237"/>
      <c r="P2472" s="238"/>
      <c r="U2472" s="240"/>
    </row>
    <row r="2473" spans="1:21" ht="14.25" customHeight="1">
      <c r="A2473" s="203" t="s">
        <v>941</v>
      </c>
      <c r="B2473" s="268"/>
      <c r="C2473" s="42"/>
      <c r="D2473" s="232"/>
      <c r="E2473" s="28"/>
      <c r="F2473" s="28"/>
      <c r="G2473" s="36"/>
      <c r="H2473" s="36"/>
      <c r="I2473" s="36"/>
      <c r="J2473" s="36"/>
      <c r="K2473" s="412"/>
      <c r="L2473" s="2"/>
      <c r="M2473" s="1">
        <v>2</v>
      </c>
      <c r="N2473" s="15">
        <f>A2474</f>
        <v>45138</v>
      </c>
      <c r="O2473" s="15" t="str">
        <f>IF(A2476="","",A2476)</f>
        <v/>
      </c>
      <c r="P2473" s="37" t="str">
        <f>A2473</f>
        <v>Mon</v>
      </c>
      <c r="U2473" s="38"/>
    </row>
    <row r="2474" spans="1:21" ht="14.25" customHeight="1">
      <c r="A2474" s="198">
        <v>45138</v>
      </c>
      <c r="B2474" s="268"/>
      <c r="C2474" s="42"/>
      <c r="D2474" s="328"/>
      <c r="E2474" s="39"/>
      <c r="F2474" s="28"/>
      <c r="G2474" s="36"/>
      <c r="H2474" s="36"/>
      <c r="I2474" s="36"/>
      <c r="J2474" s="36"/>
      <c r="K2474" s="412"/>
      <c r="L2474" s="2"/>
      <c r="M2474" s="1">
        <v>3</v>
      </c>
      <c r="N2474" s="15">
        <f>A2474</f>
        <v>45138</v>
      </c>
      <c r="O2474" s="15" t="str">
        <f>IF(A2476="","",A2476)</f>
        <v/>
      </c>
      <c r="P2474" s="37" t="str">
        <f>A2473</f>
        <v>Mon</v>
      </c>
      <c r="U2474" s="38"/>
    </row>
    <row r="2475" spans="1:21" ht="14.25" customHeight="1">
      <c r="A2475" s="202"/>
      <c r="B2475" s="268"/>
      <c r="C2475" s="42"/>
      <c r="D2475" s="232"/>
      <c r="E2475" s="28"/>
      <c r="F2475" s="28"/>
      <c r="G2475" s="36"/>
      <c r="H2475" s="342"/>
      <c r="I2475" s="36"/>
      <c r="J2475" s="36"/>
      <c r="K2475" s="412"/>
      <c r="L2475" s="2"/>
      <c r="M2475" s="1">
        <v>4</v>
      </c>
      <c r="N2475" s="15">
        <f>A2474</f>
        <v>45138</v>
      </c>
      <c r="O2475" s="15" t="str">
        <f>IF(A2476="","",A2476)</f>
        <v/>
      </c>
      <c r="P2475" s="37" t="str">
        <f>A2473</f>
        <v>Mon</v>
      </c>
      <c r="U2475" s="38"/>
    </row>
    <row r="2476" spans="1:21" ht="14.25" customHeight="1">
      <c r="A2476" s="199"/>
      <c r="B2476" s="268"/>
      <c r="C2476" s="43"/>
      <c r="D2476" s="40"/>
      <c r="E2476" s="39"/>
      <c r="F2476" s="39"/>
      <c r="G2476" s="342"/>
      <c r="H2476" s="342"/>
      <c r="I2476" s="36"/>
      <c r="J2476" s="36"/>
      <c r="K2476" s="412"/>
      <c r="L2476" s="2"/>
      <c r="M2476" s="1">
        <v>5</v>
      </c>
      <c r="N2476" s="15">
        <f>A2474</f>
        <v>45138</v>
      </c>
      <c r="O2476" s="15" t="str">
        <f>IF(A2476="","",A2476)</f>
        <v/>
      </c>
      <c r="P2476" s="37" t="str">
        <f>A2473</f>
        <v>Mon</v>
      </c>
      <c r="U2476" s="38"/>
    </row>
    <row r="2477" spans="1:21" ht="14.25" customHeight="1">
      <c r="A2477" s="200"/>
      <c r="B2477" s="268"/>
      <c r="C2477" s="42"/>
      <c r="D2477" s="29"/>
      <c r="E2477" s="28"/>
      <c r="F2477" s="39"/>
      <c r="G2477" s="36"/>
      <c r="H2477" s="36"/>
      <c r="I2477" s="36"/>
      <c r="J2477" s="36"/>
      <c r="K2477" s="412"/>
      <c r="L2477" s="2"/>
      <c r="M2477" s="1">
        <v>6</v>
      </c>
      <c r="N2477" s="15">
        <f>A2474</f>
        <v>45138</v>
      </c>
      <c r="O2477" s="15" t="str">
        <f>IF(A2476="","",A2476)</f>
        <v/>
      </c>
      <c r="P2477" s="37" t="str">
        <f>A2473</f>
        <v>Mon</v>
      </c>
      <c r="U2477" s="38"/>
    </row>
    <row r="2478" spans="1:21" ht="14.25" customHeight="1">
      <c r="A2478" s="200"/>
      <c r="B2478" s="268"/>
      <c r="C2478" s="42"/>
      <c r="D2478" s="29"/>
      <c r="E2478" s="28"/>
      <c r="F2478" s="39"/>
      <c r="G2478" s="36"/>
      <c r="H2478" s="36"/>
      <c r="I2478" s="36"/>
      <c r="J2478" s="36"/>
      <c r="K2478" s="412"/>
      <c r="L2478" s="2"/>
      <c r="M2478" s="1">
        <v>7</v>
      </c>
      <c r="N2478" s="15">
        <f>A2474</f>
        <v>45138</v>
      </c>
      <c r="O2478" s="15" t="str">
        <f>IF(A2476="","",A2476)</f>
        <v/>
      </c>
      <c r="P2478" s="37" t="str">
        <f>A2473</f>
        <v>Mon</v>
      </c>
      <c r="U2478" s="38"/>
    </row>
    <row r="2479" spans="1:21" ht="14.25" customHeight="1">
      <c r="A2479" s="200"/>
      <c r="B2479" s="268"/>
      <c r="C2479" s="42"/>
      <c r="D2479" s="29"/>
      <c r="E2479" s="28"/>
      <c r="F2479" s="39"/>
      <c r="G2479" s="36"/>
      <c r="H2479" s="36"/>
      <c r="I2479" s="36"/>
      <c r="J2479" s="36"/>
      <c r="K2479" s="412"/>
      <c r="L2479" s="2"/>
      <c r="M2479" s="1">
        <v>8</v>
      </c>
      <c r="N2479" s="15">
        <f>A2474</f>
        <v>45138</v>
      </c>
      <c r="O2479" s="15" t="str">
        <f>IF(A2476="","",A2476)</f>
        <v/>
      </c>
      <c r="P2479" s="37" t="str">
        <f>A2473</f>
        <v>Mon</v>
      </c>
      <c r="U2479" s="38"/>
    </row>
    <row r="2480" spans="1:21" ht="14.25" customHeight="1">
      <c r="A2480" s="200"/>
      <c r="B2480" s="268"/>
      <c r="C2480" s="42"/>
      <c r="D2480" s="29"/>
      <c r="E2480" s="28"/>
      <c r="F2480" s="39"/>
      <c r="G2480" s="36"/>
      <c r="H2480" s="36"/>
      <c r="I2480" s="36"/>
      <c r="J2480" s="36"/>
      <c r="K2480" s="412"/>
      <c r="L2480" s="2"/>
      <c r="M2480" s="1">
        <v>9</v>
      </c>
      <c r="N2480" s="15">
        <f>A2474</f>
        <v>45138</v>
      </c>
      <c r="O2480" s="15" t="str">
        <f>IF(A2476="","",A2476)</f>
        <v/>
      </c>
      <c r="P2480" s="37" t="str">
        <f>A2473</f>
        <v>Mon</v>
      </c>
      <c r="U2480" s="38"/>
    </row>
    <row r="2481" spans="1:21" ht="14.25" customHeight="1" thickBot="1">
      <c r="A2481" s="201"/>
      <c r="B2481" s="277"/>
      <c r="C2481" s="284" t="s">
        <v>3430</v>
      </c>
      <c r="D2481" s="259"/>
      <c r="E2481" s="260"/>
      <c r="F2481" s="46"/>
      <c r="G2481" s="261"/>
      <c r="H2481" s="261"/>
      <c r="I2481" s="261"/>
      <c r="J2481" s="261"/>
      <c r="K2481" s="413"/>
      <c r="L2481" s="3"/>
      <c r="M2481" s="1">
        <v>10</v>
      </c>
      <c r="N2481" s="15">
        <f>A2474</f>
        <v>45138</v>
      </c>
      <c r="O2481" s="15" t="str">
        <f>IF(A2476="","",A2476)</f>
        <v/>
      </c>
      <c r="P2481" s="37" t="str">
        <f>A2473</f>
        <v>Mon</v>
      </c>
      <c r="U2481" s="38"/>
    </row>
  </sheetData>
  <phoneticPr fontId="4" type="noConversion"/>
  <hyperlinks>
    <hyperlink ref="F4" r:id="rId1"/>
    <hyperlink ref="F175" r:id="rId2"/>
    <hyperlink ref="F177" r:id="rId3"/>
    <hyperlink ref="F406" r:id="rId4" display="juliantetzlaff@hotmail.com"/>
    <hyperlink ref="F407" r:id="rId5"/>
    <hyperlink ref="F536" r:id="rId6"/>
    <hyperlink ref="F637" r:id="rId7"/>
    <hyperlink ref="F716" r:id="rId8"/>
    <hyperlink ref="F777" r:id="rId9"/>
    <hyperlink ref="F796" r:id="rId10"/>
    <hyperlink ref="F736" r:id="rId11" display="Pieter.vandenbroeck@hotmail.com"/>
    <hyperlink ref="F1027" r:id="rId12"/>
    <hyperlink ref="F983" r:id="rId13"/>
    <hyperlink ref="F1037" r:id="rId14"/>
    <hyperlink ref="F1047" r:id="rId15"/>
    <hyperlink ref="F1045" r:id="rId16"/>
    <hyperlink ref="F1058" r:id="rId17"/>
    <hyperlink ref="F1196" r:id="rId18"/>
    <hyperlink ref="F1269" r:id="rId19"/>
    <hyperlink ref="F1295" r:id="rId20"/>
    <hyperlink ref="F1394" r:id="rId21"/>
    <hyperlink ref="F1395" r:id="rId22"/>
    <hyperlink ref="F1405" r:id="rId23"/>
    <hyperlink ref="F1525" r:id="rId24"/>
    <hyperlink ref="F1566" r:id="rId25"/>
    <hyperlink ref="F1496" r:id="rId26"/>
    <hyperlink ref="F1773" r:id="rId27"/>
    <hyperlink ref="F1826" r:id="rId28"/>
    <hyperlink ref="F1898" r:id="rId29"/>
    <hyperlink ref="F2025" r:id="rId30"/>
    <hyperlink ref="F2096" r:id="rId31"/>
    <hyperlink ref="F2225" r:id="rId32"/>
    <hyperlink ref="F2336" r:id="rId33"/>
    <hyperlink ref="F2425" r:id="rId34"/>
  </hyperlinks>
  <pageMargins left="0.74803149606299213" right="0.74803149606299213" top="0.59055118110236227" bottom="0.47244094488188981" header="0.51181102362204722" footer="0.51181102362204722"/>
  <pageSetup paperSize="9" scale="10" fitToHeight="2" orientation="landscape" verticalDpi="1200" r:id="rId3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740"/>
  <sheetViews>
    <sheetView showGridLines="0" zoomScaleNormal="100" workbookViewId="0">
      <pane ySplit="1" topLeftCell="A130" activePane="bottomLeft" state="frozen"/>
      <selection pane="bottomLeft" activeCell="A132" sqref="A132"/>
    </sheetView>
  </sheetViews>
  <sheetFormatPr defaultColWidth="9.140625" defaultRowHeight="12.75"/>
  <cols>
    <col min="1" max="1" width="26" style="47" customWidth="1"/>
    <col min="2" max="2" width="33" style="59" customWidth="1"/>
    <col min="3" max="4" width="33" style="51" customWidth="1"/>
    <col min="5" max="5" width="19.85546875" style="51" customWidth="1"/>
    <col min="6" max="6" width="30.28515625" style="51" customWidth="1"/>
    <col min="7" max="9" width="28.7109375" style="51" customWidth="1"/>
    <col min="10" max="11" width="22.42578125" style="51" customWidth="1"/>
    <col min="12" max="16384" width="9.140625" style="51"/>
  </cols>
  <sheetData>
    <row r="1" spans="1:11" s="47" customFormat="1" ht="40.5" customHeight="1">
      <c r="A1" s="67" t="s">
        <v>114</v>
      </c>
      <c r="B1" s="66" t="s">
        <v>236</v>
      </c>
      <c r="C1" s="66" t="s">
        <v>1038</v>
      </c>
      <c r="D1" s="66" t="s">
        <v>718</v>
      </c>
      <c r="E1" s="60" t="s">
        <v>116</v>
      </c>
      <c r="F1" s="61" t="s">
        <v>233</v>
      </c>
      <c r="G1" s="60" t="s">
        <v>117</v>
      </c>
      <c r="H1" s="60" t="s">
        <v>118</v>
      </c>
      <c r="I1" s="60" t="s">
        <v>115</v>
      </c>
      <c r="J1" s="60" t="s">
        <v>735</v>
      </c>
      <c r="K1" s="60"/>
    </row>
    <row r="2" spans="1:11" s="48" customFormat="1" ht="15.75" customHeight="1">
      <c r="A2" s="62" t="s">
        <v>230</v>
      </c>
      <c r="B2" s="69" t="s">
        <v>3117</v>
      </c>
      <c r="C2" s="68" t="s">
        <v>305</v>
      </c>
      <c r="E2" s="49" t="s">
        <v>53</v>
      </c>
      <c r="F2" s="49" t="s">
        <v>29</v>
      </c>
      <c r="G2" s="221" t="s">
        <v>822</v>
      </c>
      <c r="H2" s="221" t="s">
        <v>823</v>
      </c>
      <c r="I2" s="222" t="s">
        <v>824</v>
      </c>
    </row>
    <row r="3" spans="1:11" s="48" customFormat="1" ht="15.75" customHeight="1">
      <c r="B3" s="69" t="s">
        <v>18</v>
      </c>
      <c r="C3" s="68" t="s">
        <v>26</v>
      </c>
      <c r="E3" s="49" t="s">
        <v>52</v>
      </c>
      <c r="F3" s="49" t="s">
        <v>1</v>
      </c>
    </row>
    <row r="4" spans="1:11" s="48" customFormat="1" ht="15.75" customHeight="1">
      <c r="B4" s="69" t="s">
        <v>10</v>
      </c>
      <c r="C4" s="68" t="s">
        <v>1118</v>
      </c>
      <c r="E4" s="49"/>
      <c r="F4" s="49"/>
    </row>
    <row r="5" spans="1:11" s="48" customFormat="1" ht="15.75" customHeight="1">
      <c r="B5" s="69" t="s">
        <v>2886</v>
      </c>
      <c r="C5" s="68" t="s">
        <v>723</v>
      </c>
      <c r="E5" s="49"/>
      <c r="F5" s="49"/>
    </row>
    <row r="6" spans="1:11" s="48" customFormat="1" ht="15.75" customHeight="1">
      <c r="B6" s="69" t="s">
        <v>107</v>
      </c>
      <c r="C6" s="68" t="s">
        <v>51</v>
      </c>
      <c r="D6" s="68"/>
      <c r="E6" s="49"/>
      <c r="F6" s="49" t="s">
        <v>692</v>
      </c>
    </row>
    <row r="7" spans="1:11" s="48" customFormat="1" ht="15.75" customHeight="1">
      <c r="B7" s="69" t="s">
        <v>49</v>
      </c>
      <c r="C7" s="68" t="s">
        <v>112</v>
      </c>
      <c r="E7" s="49"/>
      <c r="F7" s="49" t="s">
        <v>2</v>
      </c>
    </row>
    <row r="8" spans="1:11" s="48" customFormat="1" ht="15.75" customHeight="1">
      <c r="B8" s="69" t="s">
        <v>92</v>
      </c>
      <c r="C8" s="68" t="s">
        <v>68</v>
      </c>
      <c r="D8" s="68" t="s">
        <v>128</v>
      </c>
      <c r="E8" s="49" t="s">
        <v>35</v>
      </c>
      <c r="F8" s="49" t="s">
        <v>95</v>
      </c>
    </row>
    <row r="9" spans="1:11" s="48" customFormat="1" ht="15.75" customHeight="1">
      <c r="B9" s="69" t="s">
        <v>1281</v>
      </c>
      <c r="C9" s="68" t="s">
        <v>17</v>
      </c>
      <c r="E9" s="49" t="s">
        <v>131</v>
      </c>
      <c r="F9" s="53" t="s">
        <v>42</v>
      </c>
    </row>
    <row r="10" spans="1:11" s="48" customFormat="1" ht="15.75" customHeight="1">
      <c r="B10" s="69" t="s">
        <v>28</v>
      </c>
      <c r="C10" s="68" t="s">
        <v>714</v>
      </c>
      <c r="D10" s="68" t="s">
        <v>22</v>
      </c>
      <c r="E10" s="49"/>
      <c r="F10" s="53"/>
    </row>
    <row r="11" spans="1:11" s="48" customFormat="1" ht="15.75" customHeight="1">
      <c r="B11" s="69" t="s">
        <v>231</v>
      </c>
      <c r="C11" s="68" t="s">
        <v>631</v>
      </c>
      <c r="D11" s="68"/>
      <c r="E11" s="49"/>
      <c r="F11" s="53"/>
    </row>
    <row r="12" spans="1:11" s="48" customFormat="1" ht="15.75" customHeight="1">
      <c r="A12" s="196"/>
      <c r="B12" s="69" t="s">
        <v>2553</v>
      </c>
      <c r="C12" s="68" t="s">
        <v>91</v>
      </c>
      <c r="D12" s="68" t="s">
        <v>673</v>
      </c>
      <c r="E12" s="49"/>
      <c r="F12" s="53"/>
    </row>
    <row r="13" spans="1:11" s="48" customFormat="1" ht="15.75" customHeight="1">
      <c r="B13" s="69" t="s">
        <v>282</v>
      </c>
      <c r="C13" s="68" t="s">
        <v>818</v>
      </c>
      <c r="D13" s="68" t="s">
        <v>681</v>
      </c>
      <c r="E13" s="49"/>
      <c r="F13" s="53"/>
    </row>
    <row r="14" spans="1:11" s="48" customFormat="1" ht="15.75" customHeight="1">
      <c r="B14" s="69" t="s">
        <v>814</v>
      </c>
      <c r="C14" s="68" t="s">
        <v>819</v>
      </c>
      <c r="E14" s="49" t="s">
        <v>87</v>
      </c>
      <c r="F14" s="53" t="s">
        <v>83</v>
      </c>
    </row>
    <row r="15" spans="1:11" s="48" customFormat="1" ht="15.75" customHeight="1">
      <c r="B15" s="69" t="s">
        <v>0</v>
      </c>
      <c r="C15" s="68" t="s">
        <v>56</v>
      </c>
      <c r="D15" s="68" t="s">
        <v>104</v>
      </c>
      <c r="E15" s="49" t="s">
        <v>760</v>
      </c>
      <c r="F15" s="53" t="s">
        <v>196</v>
      </c>
    </row>
    <row r="16" spans="1:11" s="48" customFormat="1" ht="15.75" customHeight="1">
      <c r="B16" s="69" t="s">
        <v>482</v>
      </c>
      <c r="C16" s="68" t="s">
        <v>80</v>
      </c>
      <c r="D16" s="68"/>
      <c r="E16" s="49" t="s">
        <v>103</v>
      </c>
      <c r="F16" s="53" t="s">
        <v>77</v>
      </c>
    </row>
    <row r="17" spans="1:6" s="48" customFormat="1" ht="15.75" customHeight="1">
      <c r="B17" s="69"/>
      <c r="C17" s="68" t="s">
        <v>811</v>
      </c>
      <c r="E17" t="s">
        <v>46</v>
      </c>
      <c r="F17" s="53" t="s">
        <v>101</v>
      </c>
    </row>
    <row r="18" spans="1:6" s="48" customFormat="1" ht="15.75" customHeight="1">
      <c r="B18" s="69"/>
      <c r="C18" s="68" t="s">
        <v>890</v>
      </c>
      <c r="D18" s="68" t="s">
        <v>63</v>
      </c>
      <c r="E18" s="49" t="s">
        <v>16</v>
      </c>
      <c r="F18" s="49" t="s">
        <v>759</v>
      </c>
    </row>
    <row r="19" spans="1:6" s="48" customFormat="1" ht="15.75" customHeight="1">
      <c r="B19" s="69"/>
      <c r="C19" s="68" t="s">
        <v>271</v>
      </c>
      <c r="D19" s="68" t="s">
        <v>72</v>
      </c>
      <c r="E19" s="49"/>
      <c r="F19" s="49"/>
    </row>
    <row r="20" spans="1:6" s="48" customFormat="1" ht="15.75" customHeight="1">
      <c r="B20" s="69" t="s">
        <v>820</v>
      </c>
      <c r="C20" s="68" t="s">
        <v>192</v>
      </c>
      <c r="D20" s="68" t="s">
        <v>289</v>
      </c>
      <c r="E20" s="49"/>
      <c r="F20" s="49"/>
    </row>
    <row r="21" spans="1:6" s="48" customFormat="1" ht="15.75" customHeight="1">
      <c r="B21" s="69" t="s">
        <v>237</v>
      </c>
      <c r="C21" s="68" t="s">
        <v>2523</v>
      </c>
      <c r="D21" s="68" t="s">
        <v>24</v>
      </c>
      <c r="E21" s="49" t="s">
        <v>58</v>
      </c>
      <c r="F21" s="53"/>
    </row>
    <row r="22" spans="1:6" s="48" customFormat="1" ht="15.75" customHeight="1">
      <c r="B22" s="69" t="s">
        <v>348</v>
      </c>
      <c r="C22" s="68" t="s">
        <v>85</v>
      </c>
      <c r="E22" s="49" t="s">
        <v>12</v>
      </c>
      <c r="F22" s="218" t="s">
        <v>714</v>
      </c>
    </row>
    <row r="23" spans="1:6" s="48" customFormat="1" ht="15.75" customHeight="1">
      <c r="B23" s="69"/>
      <c r="C23" s="68" t="s">
        <v>34</v>
      </c>
      <c r="E23" s="49" t="s">
        <v>55</v>
      </c>
      <c r="F23" s="53" t="s">
        <v>31</v>
      </c>
    </row>
    <row r="24" spans="1:6" s="48" customFormat="1" ht="15.75" customHeight="1">
      <c r="B24" s="69"/>
      <c r="C24" s="68" t="s">
        <v>212</v>
      </c>
      <c r="E24" t="s">
        <v>1</v>
      </c>
      <c r="F24" s="53"/>
    </row>
    <row r="25" spans="1:6" s="48" customFormat="1" ht="15.75" customHeight="1">
      <c r="B25" s="69"/>
      <c r="C25" s="68" t="s">
        <v>1714</v>
      </c>
      <c r="E25" t="s">
        <v>15</v>
      </c>
      <c r="F25" s="53"/>
    </row>
    <row r="26" spans="1:6" s="48" customFormat="1" ht="15.75" customHeight="1">
      <c r="A26" s="68"/>
      <c r="C26" s="68" t="s">
        <v>2556</v>
      </c>
      <c r="E26" s="49"/>
    </row>
    <row r="27" spans="1:6" s="48" customFormat="1" ht="15.75" customHeight="1">
      <c r="A27" s="52"/>
      <c r="C27" s="68" t="s">
        <v>27</v>
      </c>
      <c r="E27" s="49" t="s">
        <v>81</v>
      </c>
    </row>
    <row r="28" spans="1:6" s="48" customFormat="1" ht="15.75" customHeight="1">
      <c r="A28" s="52"/>
      <c r="E28" s="49" t="s">
        <v>73</v>
      </c>
    </row>
    <row r="29" spans="1:6" s="48" customFormat="1" ht="15.75" customHeight="1">
      <c r="A29" s="52"/>
      <c r="E29" s="49" t="s">
        <v>169</v>
      </c>
    </row>
    <row r="30" spans="1:6" s="48" customFormat="1" ht="15.75" customHeight="1">
      <c r="A30" s="52"/>
      <c r="E30" s="49" t="s">
        <v>109</v>
      </c>
    </row>
    <row r="31" spans="1:6" s="48" customFormat="1" ht="15.75" customHeight="1">
      <c r="A31" s="52"/>
      <c r="E31" s="189" t="s">
        <v>378</v>
      </c>
    </row>
    <row r="32" spans="1:6" s="48" customFormat="1" ht="15.75" customHeight="1">
      <c r="A32" s="52"/>
      <c r="E32" s="49" t="s">
        <v>660</v>
      </c>
    </row>
    <row r="33" spans="1:22" s="48" customFormat="1" ht="15.75" customHeight="1">
      <c r="A33" s="52"/>
      <c r="E33" t="s">
        <v>655</v>
      </c>
    </row>
    <row r="34" spans="1:22" s="48" customFormat="1" ht="15.75" customHeight="1">
      <c r="A34" s="52"/>
      <c r="E34" t="s">
        <v>667</v>
      </c>
    </row>
    <row r="35" spans="1:22" s="48" customFormat="1" ht="15.75" customHeight="1">
      <c r="A35" s="52"/>
    </row>
    <row r="36" spans="1:22" s="48" customFormat="1" ht="15.75" customHeight="1">
      <c r="A36" s="52"/>
    </row>
    <row r="37" spans="1:22" s="48" customFormat="1" ht="15.75" customHeight="1">
      <c r="A37" s="52"/>
    </row>
    <row r="38" spans="1:22" s="48" customFormat="1" ht="15.75" customHeight="1">
      <c r="A38" s="52"/>
      <c r="C38" s="68"/>
    </row>
    <row r="39" spans="1:22" s="48" customFormat="1" ht="15.75" customHeight="1">
      <c r="A39" s="52"/>
      <c r="C39" s="68"/>
    </row>
    <row r="40" spans="1:22" s="48" customFormat="1" ht="15.75" customHeight="1">
      <c r="A40" s="52"/>
      <c r="C40" s="68"/>
    </row>
    <row r="41" spans="1:22" s="48" customFormat="1" ht="15.75" customHeight="1">
      <c r="A41" s="52"/>
      <c r="C41" s="68"/>
    </row>
    <row r="42" spans="1:22" s="48" customFormat="1" ht="15.75" customHeight="1">
      <c r="A42" s="52"/>
      <c r="D42" s="65"/>
    </row>
    <row r="43" spans="1:22" s="48" customFormat="1" ht="164.25" customHeight="1">
      <c r="B43" s="72" t="s">
        <v>235</v>
      </c>
      <c r="C43" s="71" t="s">
        <v>260</v>
      </c>
    </row>
    <row r="44" spans="1:22" s="50" customFormat="1" ht="189.75" customHeight="1" thickBot="1">
      <c r="A44" s="63" t="s">
        <v>234</v>
      </c>
      <c r="B44" s="70"/>
      <c r="C44" s="54"/>
      <c r="D44" s="54"/>
      <c r="E44" s="58"/>
      <c r="F44" s="54"/>
      <c r="G44" s="54"/>
      <c r="H44" s="54"/>
      <c r="I44" s="54"/>
      <c r="J44" s="54"/>
      <c r="K44" s="54"/>
      <c r="L44" s="49"/>
      <c r="M44" s="49"/>
    </row>
    <row r="45" spans="1:22" ht="145.5" customHeight="1" thickBot="1">
      <c r="A45" s="64" t="s">
        <v>53</v>
      </c>
      <c r="B45" s="56"/>
      <c r="C45" s="56"/>
      <c r="D45" s="56"/>
      <c r="E45" s="57" t="s">
        <v>70</v>
      </c>
      <c r="F45" s="56" t="s">
        <v>187</v>
      </c>
      <c r="G45" s="56" t="s">
        <v>181</v>
      </c>
      <c r="H45" s="56" t="s">
        <v>120</v>
      </c>
      <c r="I45" s="56" t="s">
        <v>119</v>
      </c>
      <c r="J45" s="56"/>
      <c r="K45" s="56"/>
      <c r="L45" s="50"/>
      <c r="M45" s="50"/>
      <c r="N45" s="50"/>
      <c r="O45" s="50"/>
      <c r="P45" s="50"/>
      <c r="Q45" s="50"/>
      <c r="R45" s="50"/>
      <c r="S45" s="50"/>
      <c r="T45" s="50"/>
      <c r="U45" s="50"/>
      <c r="V45" s="50"/>
    </row>
    <row r="46" spans="1:22" s="50" customFormat="1" ht="189.95" customHeight="1" thickBot="1">
      <c r="A46" s="63" t="s">
        <v>234</v>
      </c>
      <c r="B46" s="54"/>
      <c r="C46" s="54"/>
      <c r="D46" s="54"/>
      <c r="E46" s="58"/>
      <c r="F46" s="54"/>
      <c r="G46" s="54"/>
      <c r="H46" s="54"/>
      <c r="I46" s="54"/>
      <c r="J46" s="54"/>
      <c r="K46" s="54"/>
      <c r="L46" s="49"/>
      <c r="M46" s="49"/>
    </row>
    <row r="47" spans="1:22" ht="145.5" customHeight="1" thickBot="1">
      <c r="A47" s="64" t="s">
        <v>52</v>
      </c>
      <c r="B47" s="56" t="s">
        <v>268</v>
      </c>
      <c r="C47" s="56" t="s">
        <v>269</v>
      </c>
      <c r="D47" s="56"/>
      <c r="E47" s="57" t="s">
        <v>94</v>
      </c>
      <c r="F47" s="56" t="s">
        <v>121</v>
      </c>
      <c r="G47" s="56" t="s">
        <v>181</v>
      </c>
      <c r="H47" s="56" t="s">
        <v>133</v>
      </c>
      <c r="I47" s="56" t="s">
        <v>126</v>
      </c>
      <c r="J47" s="56"/>
      <c r="K47" s="56"/>
      <c r="L47" s="50"/>
      <c r="M47" s="50"/>
      <c r="N47" s="50"/>
      <c r="O47" s="50"/>
      <c r="P47" s="50"/>
      <c r="Q47" s="50"/>
      <c r="R47" s="50"/>
      <c r="S47" s="50"/>
      <c r="T47" s="50"/>
      <c r="U47" s="50"/>
      <c r="V47" s="50"/>
    </row>
    <row r="48" spans="1:22" s="50" customFormat="1" ht="189.95" customHeight="1" thickBot="1">
      <c r="A48" s="63" t="s">
        <v>234</v>
      </c>
      <c r="B48" s="54"/>
      <c r="C48" s="54"/>
      <c r="D48" s="54"/>
      <c r="E48" s="58"/>
      <c r="F48" s="54"/>
      <c r="G48" s="54"/>
      <c r="H48" s="54"/>
      <c r="I48" s="54"/>
      <c r="J48" s="54"/>
      <c r="K48" s="54"/>
      <c r="L48" s="49"/>
      <c r="M48" s="49"/>
    </row>
    <row r="49" spans="1:22" ht="145.5" customHeight="1" thickBot="1">
      <c r="A49" s="64" t="s">
        <v>122</v>
      </c>
      <c r="B49" s="57"/>
      <c r="C49" s="56" t="s">
        <v>3411</v>
      </c>
      <c r="D49" s="141"/>
      <c r="E49" s="57" t="s">
        <v>3408</v>
      </c>
      <c r="F49" s="56" t="s">
        <v>2390</v>
      </c>
      <c r="G49" s="56" t="s">
        <v>745</v>
      </c>
      <c r="H49" s="56" t="s">
        <v>99</v>
      </c>
      <c r="I49" s="56" t="s">
        <v>123</v>
      </c>
      <c r="J49" s="56"/>
      <c r="K49" s="56"/>
      <c r="L49" s="50"/>
      <c r="M49" s="50"/>
      <c r="N49" s="50"/>
      <c r="O49" s="50"/>
      <c r="P49" s="50"/>
      <c r="Q49" s="50"/>
      <c r="R49" s="50"/>
      <c r="S49" s="50"/>
      <c r="T49" s="50"/>
      <c r="U49" s="50"/>
      <c r="V49" s="50"/>
    </row>
    <row r="50" spans="1:22" s="50" customFormat="1" ht="189.95" customHeight="1" thickBot="1">
      <c r="A50" s="63" t="s">
        <v>234</v>
      </c>
      <c r="B50" s="54"/>
      <c r="C50" s="54"/>
      <c r="D50" s="54"/>
      <c r="E50" s="58"/>
      <c r="F50" s="54"/>
      <c r="G50" s="54"/>
      <c r="H50" s="54"/>
      <c r="I50" s="54"/>
      <c r="J50" s="54"/>
      <c r="K50" s="55"/>
      <c r="L50" s="49"/>
      <c r="M50" s="49"/>
    </row>
    <row r="51" spans="1:22" ht="145.5" customHeight="1" thickBot="1">
      <c r="A51" s="64" t="s">
        <v>18</v>
      </c>
      <c r="B51" s="57" t="s">
        <v>2009</v>
      </c>
      <c r="C51" s="57" t="s">
        <v>3428</v>
      </c>
      <c r="D51" s="56" t="s">
        <v>3429</v>
      </c>
      <c r="E51" s="57" t="s">
        <v>2995</v>
      </c>
      <c r="F51" s="56" t="s">
        <v>2994</v>
      </c>
      <c r="G51" s="56" t="s">
        <v>752</v>
      </c>
      <c r="H51" s="56" t="s">
        <v>891</v>
      </c>
      <c r="I51" s="56" t="s">
        <v>124</v>
      </c>
      <c r="J51" s="56" t="s">
        <v>1037</v>
      </c>
      <c r="K51" s="56"/>
    </row>
    <row r="52" spans="1:22" s="50" customFormat="1" ht="189.95" customHeight="1" thickBot="1">
      <c r="A52" s="63" t="s">
        <v>234</v>
      </c>
      <c r="B52" s="54"/>
      <c r="C52" s="54"/>
      <c r="D52" s="54"/>
      <c r="E52" s="58"/>
      <c r="F52" s="54"/>
      <c r="G52" s="54"/>
      <c r="H52" s="54"/>
      <c r="I52" s="54"/>
      <c r="J52" s="54"/>
      <c r="K52" s="55"/>
      <c r="L52" s="49"/>
      <c r="M52" s="49"/>
    </row>
    <row r="53" spans="1:22" ht="145.5" customHeight="1" thickBot="1">
      <c r="A53" s="64" t="s">
        <v>10</v>
      </c>
      <c r="B53" s="56" t="s">
        <v>3150</v>
      </c>
      <c r="C53" s="187"/>
      <c r="D53" s="56"/>
      <c r="E53" s="57" t="s">
        <v>257</v>
      </c>
      <c r="F53" s="56" t="s">
        <v>740</v>
      </c>
      <c r="G53" s="56" t="s">
        <v>544</v>
      </c>
      <c r="H53" s="56" t="s">
        <v>130</v>
      </c>
      <c r="I53" s="56" t="s">
        <v>125</v>
      </c>
      <c r="J53" s="56"/>
      <c r="K53" s="56"/>
    </row>
    <row r="54" spans="1:22" s="50" customFormat="1" ht="189.95" customHeight="1" thickBot="1">
      <c r="A54" s="63" t="s">
        <v>234</v>
      </c>
      <c r="B54" s="54"/>
      <c r="C54" s="54"/>
      <c r="D54" s="54"/>
      <c r="E54" s="58"/>
      <c r="F54" s="54"/>
      <c r="G54" s="54"/>
      <c r="H54" s="54"/>
      <c r="I54" s="54"/>
      <c r="J54" s="54"/>
      <c r="K54" s="54"/>
      <c r="L54" s="49"/>
      <c r="M54" s="49"/>
    </row>
    <row r="55" spans="1:22" ht="145.5" customHeight="1" thickBot="1">
      <c r="A55" s="64" t="s">
        <v>35</v>
      </c>
      <c r="B55" s="56" t="s">
        <v>238</v>
      </c>
      <c r="C55" s="56"/>
      <c r="D55" s="56"/>
      <c r="E55" s="57" t="s">
        <v>74</v>
      </c>
      <c r="F55" s="56" t="s">
        <v>734</v>
      </c>
      <c r="G55" s="56" t="s">
        <v>180</v>
      </c>
      <c r="H55" s="56"/>
      <c r="I55" s="56" t="s">
        <v>127</v>
      </c>
      <c r="J55" s="56"/>
      <c r="K55" s="56"/>
    </row>
    <row r="56" spans="1:22" s="50" customFormat="1" ht="189.95" customHeight="1" thickBot="1">
      <c r="A56" s="63" t="s">
        <v>234</v>
      </c>
      <c r="B56" s="54"/>
      <c r="C56" s="54"/>
      <c r="D56" s="54"/>
      <c r="E56" s="58"/>
      <c r="F56" s="54"/>
      <c r="G56" s="54"/>
      <c r="H56" s="54"/>
      <c r="I56" s="54"/>
      <c r="J56" s="54"/>
      <c r="K56" s="54"/>
      <c r="L56" s="49"/>
      <c r="M56" s="49"/>
    </row>
    <row r="57" spans="1:22" ht="145.5" customHeight="1" thickBot="1">
      <c r="A57" s="64" t="s">
        <v>128</v>
      </c>
      <c r="B57" s="56" t="s">
        <v>2428</v>
      </c>
      <c r="C57" s="187" t="s">
        <v>2427</v>
      </c>
      <c r="D57" s="187" t="s">
        <v>657</v>
      </c>
      <c r="E57" s="57" t="s">
        <v>2422</v>
      </c>
      <c r="F57" s="56" t="s">
        <v>2423</v>
      </c>
      <c r="G57" s="56" t="s">
        <v>721</v>
      </c>
      <c r="H57" s="56" t="s">
        <v>44</v>
      </c>
      <c r="I57" s="56" t="s">
        <v>129</v>
      </c>
      <c r="J57" s="56" t="s">
        <v>746</v>
      </c>
      <c r="K57" s="56"/>
    </row>
    <row r="58" spans="1:22" s="50" customFormat="1" ht="189.95" customHeight="1" thickBot="1">
      <c r="A58" s="63" t="s">
        <v>234</v>
      </c>
      <c r="B58" s="54"/>
      <c r="C58" s="54"/>
      <c r="D58" s="54"/>
      <c r="E58" s="58"/>
      <c r="F58" s="54"/>
      <c r="G58" s="54"/>
      <c r="H58" s="54"/>
      <c r="I58" s="54"/>
      <c r="J58" s="54"/>
      <c r="K58" s="54"/>
      <c r="L58" s="49"/>
      <c r="M58" s="49"/>
    </row>
    <row r="59" spans="1:22" ht="145.5" customHeight="1" thickBot="1">
      <c r="A59" s="64" t="s">
        <v>131</v>
      </c>
      <c r="B59" s="56" t="s">
        <v>244</v>
      </c>
      <c r="C59" s="56"/>
      <c r="D59" s="56"/>
      <c r="E59" s="57" t="s">
        <v>656</v>
      </c>
      <c r="F59" s="56" t="s">
        <v>483</v>
      </c>
      <c r="G59" s="56"/>
      <c r="H59" s="56" t="s">
        <v>4</v>
      </c>
      <c r="I59" s="56" t="s">
        <v>132</v>
      </c>
      <c r="J59" s="56"/>
      <c r="K59" s="56"/>
    </row>
    <row r="60" spans="1:22" s="50" customFormat="1" ht="189.95" customHeight="1" thickBot="1">
      <c r="A60" s="63" t="s">
        <v>234</v>
      </c>
      <c r="B60" s="54"/>
      <c r="C60" s="54"/>
      <c r="D60" s="54"/>
      <c r="E60" s="58"/>
      <c r="F60" s="54"/>
      <c r="G60" s="54"/>
      <c r="H60" s="54"/>
      <c r="I60" s="54"/>
      <c r="J60" s="54"/>
      <c r="K60" s="54"/>
      <c r="L60" s="49"/>
      <c r="M60" s="49"/>
    </row>
    <row r="61" spans="1:22" ht="145.5" customHeight="1" thickBot="1">
      <c r="A61" s="64" t="s">
        <v>87</v>
      </c>
      <c r="B61" s="56" t="s">
        <v>484</v>
      </c>
      <c r="C61" s="56"/>
      <c r="D61" s="56"/>
      <c r="E61" s="57" t="s">
        <v>135</v>
      </c>
      <c r="F61" s="56" t="s">
        <v>136</v>
      </c>
      <c r="G61" s="56" t="s">
        <v>179</v>
      </c>
      <c r="H61" s="56"/>
      <c r="I61" s="56" t="s">
        <v>134</v>
      </c>
      <c r="J61" s="56"/>
      <c r="K61" s="56"/>
    </row>
    <row r="62" spans="1:22" s="50" customFormat="1" ht="189.95" customHeight="1" thickBot="1">
      <c r="A62" s="63" t="s">
        <v>234</v>
      </c>
      <c r="B62" s="54"/>
      <c r="C62" s="54"/>
      <c r="D62" s="54"/>
      <c r="E62" s="58"/>
      <c r="F62" s="54"/>
      <c r="G62" s="54"/>
      <c r="H62" s="54"/>
      <c r="I62" s="54"/>
      <c r="J62" s="54"/>
      <c r="K62" s="54"/>
      <c r="L62" s="49"/>
      <c r="M62" s="49"/>
    </row>
    <row r="63" spans="1:22" ht="145.5" customHeight="1" thickBot="1">
      <c r="A63" s="64" t="s">
        <v>22</v>
      </c>
      <c r="B63" s="57" t="s">
        <v>757</v>
      </c>
      <c r="C63" s="56" t="s">
        <v>742</v>
      </c>
      <c r="D63" s="56"/>
      <c r="E63" s="57" t="s">
        <v>756</v>
      </c>
      <c r="F63" s="56" t="s">
        <v>743</v>
      </c>
      <c r="G63" s="56" t="s">
        <v>744</v>
      </c>
      <c r="H63" s="56" t="s">
        <v>543</v>
      </c>
      <c r="I63" s="56" t="s">
        <v>137</v>
      </c>
      <c r="J63" s="56"/>
      <c r="K63" s="56"/>
    </row>
    <row r="64" spans="1:22" s="50" customFormat="1" ht="189.95" customHeight="1" thickBot="1">
      <c r="A64" s="63" t="s">
        <v>234</v>
      </c>
      <c r="B64" s="54"/>
      <c r="C64" s="54"/>
      <c r="D64" s="54"/>
      <c r="E64" s="58"/>
      <c r="F64" s="54"/>
      <c r="G64" s="54"/>
      <c r="H64" s="54"/>
      <c r="I64" s="54"/>
      <c r="J64" s="54"/>
      <c r="K64" s="54"/>
      <c r="L64" s="49"/>
      <c r="M64" s="49"/>
    </row>
    <row r="65" spans="1:13" ht="145.5" customHeight="1" thickBot="1">
      <c r="A65" s="64" t="s">
        <v>26</v>
      </c>
      <c r="B65" s="56" t="s">
        <v>3351</v>
      </c>
      <c r="C65" s="56" t="s">
        <v>3352</v>
      </c>
      <c r="D65" s="56"/>
      <c r="E65" s="57" t="s">
        <v>490</v>
      </c>
      <c r="F65" s="56" t="s">
        <v>281</v>
      </c>
      <c r="G65" s="56"/>
      <c r="H65" s="56" t="s">
        <v>139</v>
      </c>
      <c r="I65" s="56" t="s">
        <v>138</v>
      </c>
      <c r="J65" s="56"/>
      <c r="K65" s="56"/>
    </row>
    <row r="66" spans="1:13" s="50" customFormat="1" ht="189.95" customHeight="1" thickBot="1">
      <c r="A66" s="63" t="s">
        <v>234</v>
      </c>
      <c r="B66" s="54"/>
      <c r="C66" s="54"/>
      <c r="D66" s="54"/>
      <c r="E66" s="58"/>
      <c r="F66" s="54"/>
      <c r="G66" s="54"/>
      <c r="H66" s="54"/>
      <c r="I66" s="54"/>
      <c r="J66" s="54"/>
      <c r="K66" s="54"/>
      <c r="L66" s="49"/>
      <c r="M66" s="49"/>
    </row>
    <row r="67" spans="1:13" ht="145.5" customHeight="1" thickBot="1">
      <c r="A67" s="64" t="s">
        <v>103</v>
      </c>
      <c r="B67" s="56"/>
      <c r="C67" s="56"/>
      <c r="D67" s="56" t="s">
        <v>240</v>
      </c>
      <c r="E67" s="57" t="s">
        <v>142</v>
      </c>
      <c r="F67" s="56" t="s">
        <v>161</v>
      </c>
      <c r="G67" s="56"/>
      <c r="H67" s="56" t="s">
        <v>143</v>
      </c>
      <c r="I67" s="56" t="s">
        <v>141</v>
      </c>
      <c r="J67" s="56"/>
      <c r="K67" s="56"/>
    </row>
    <row r="68" spans="1:13" s="50" customFormat="1" ht="189.95" customHeight="1" thickBot="1">
      <c r="A68" s="63" t="s">
        <v>234</v>
      </c>
      <c r="B68" s="54"/>
      <c r="C68" s="54"/>
      <c r="D68" s="54"/>
      <c r="E68" s="58"/>
      <c r="F68" s="54"/>
      <c r="G68" s="54"/>
      <c r="H68" s="54"/>
      <c r="I68" s="54"/>
      <c r="J68" s="54"/>
      <c r="K68" s="54"/>
      <c r="L68" s="49"/>
      <c r="M68" s="49"/>
    </row>
    <row r="69" spans="1:13" ht="145.5" customHeight="1" thickBot="1">
      <c r="A69" s="64" t="s">
        <v>16</v>
      </c>
      <c r="B69" s="56"/>
      <c r="C69" s="56"/>
      <c r="D69" s="56" t="s">
        <v>239</v>
      </c>
      <c r="E69" s="57"/>
      <c r="F69" s="56" t="s">
        <v>166</v>
      </c>
      <c r="G69" s="56"/>
      <c r="H69" s="56"/>
      <c r="I69" s="56" t="s">
        <v>160</v>
      </c>
      <c r="J69" s="56"/>
      <c r="K69" s="56"/>
    </row>
    <row r="70" spans="1:13" s="50" customFormat="1" ht="189.95" customHeight="1" thickBot="1">
      <c r="A70" s="63" t="s">
        <v>234</v>
      </c>
      <c r="B70" s="54"/>
      <c r="C70" s="54"/>
      <c r="D70" s="54"/>
      <c r="E70" s="58"/>
      <c r="F70" s="54"/>
      <c r="G70" s="54"/>
      <c r="H70" s="54"/>
      <c r="I70" s="54"/>
      <c r="J70" s="54"/>
      <c r="K70" s="54"/>
      <c r="L70" s="49"/>
      <c r="M70" s="49"/>
    </row>
    <row r="71" spans="1:13" ht="145.5" customHeight="1" thickBot="1">
      <c r="A71" s="64" t="s">
        <v>106</v>
      </c>
      <c r="B71" s="56" t="s">
        <v>258</v>
      </c>
      <c r="C71" s="56" t="s">
        <v>259</v>
      </c>
      <c r="D71" s="56" t="s">
        <v>666</v>
      </c>
      <c r="E71" s="57" t="s">
        <v>671</v>
      </c>
      <c r="F71" s="56" t="s">
        <v>672</v>
      </c>
      <c r="G71" s="56" t="s">
        <v>224</v>
      </c>
      <c r="H71" s="56" t="s">
        <v>277</v>
      </c>
      <c r="I71" s="56" t="s">
        <v>140</v>
      </c>
      <c r="J71" s="56"/>
      <c r="K71" s="56"/>
    </row>
    <row r="72" spans="1:13" s="50" customFormat="1" ht="189.95" customHeight="1" thickBot="1">
      <c r="A72" s="63" t="s">
        <v>234</v>
      </c>
      <c r="B72" s="54"/>
      <c r="C72" s="54"/>
      <c r="D72" s="54"/>
      <c r="E72" s="58"/>
      <c r="F72" s="54"/>
      <c r="G72" s="54"/>
      <c r="H72" s="54"/>
      <c r="I72" s="54"/>
      <c r="J72" s="54"/>
      <c r="K72" s="54"/>
      <c r="L72" s="49"/>
      <c r="M72" s="49"/>
    </row>
    <row r="73" spans="1:13" ht="145.5" customHeight="1" thickBot="1">
      <c r="A73" s="64" t="s">
        <v>58</v>
      </c>
      <c r="B73" s="56" t="s">
        <v>412</v>
      </c>
      <c r="C73" s="56" t="s">
        <v>253</v>
      </c>
      <c r="D73" s="56"/>
      <c r="E73" s="57"/>
      <c r="F73" s="56" t="s">
        <v>186</v>
      </c>
      <c r="G73" s="56" t="s">
        <v>178</v>
      </c>
      <c r="H73" s="56"/>
      <c r="I73" s="56" t="s">
        <v>144</v>
      </c>
      <c r="J73" s="56"/>
      <c r="K73" s="56"/>
    </row>
    <row r="74" spans="1:13" s="50" customFormat="1" ht="189.95" customHeight="1" thickBot="1">
      <c r="A74" s="63" t="s">
        <v>234</v>
      </c>
      <c r="B74" s="54"/>
      <c r="C74" s="54"/>
      <c r="D74" s="54"/>
      <c r="E74" s="58"/>
      <c r="F74" s="54"/>
      <c r="G74" s="54"/>
      <c r="H74" s="54"/>
      <c r="I74" s="54"/>
      <c r="J74" s="54"/>
      <c r="K74" s="54"/>
      <c r="L74" s="49"/>
      <c r="M74" s="49"/>
    </row>
    <row r="75" spans="1:13" ht="145.5" customHeight="1" thickBot="1">
      <c r="A75" s="64" t="s">
        <v>51</v>
      </c>
      <c r="B75" s="56" t="s">
        <v>892</v>
      </c>
      <c r="C75" s="141" t="s">
        <v>893</v>
      </c>
      <c r="D75" s="56" t="s">
        <v>894</v>
      </c>
      <c r="E75" s="57" t="s">
        <v>1543</v>
      </c>
      <c r="F75" s="56" t="s">
        <v>665</v>
      </c>
      <c r="G75" s="56" t="s">
        <v>895</v>
      </c>
      <c r="H75" s="56" t="s">
        <v>479</v>
      </c>
      <c r="I75" s="56" t="s">
        <v>275</v>
      </c>
      <c r="J75" s="56"/>
      <c r="K75" s="56"/>
    </row>
    <row r="76" spans="1:13" s="50" customFormat="1" ht="189.95" customHeight="1" thickBot="1">
      <c r="A76" s="63" t="s">
        <v>234</v>
      </c>
      <c r="B76" s="54"/>
      <c r="C76" s="54"/>
      <c r="D76" s="54"/>
      <c r="E76" s="58"/>
      <c r="F76" s="54"/>
      <c r="G76" s="54"/>
      <c r="H76" s="54"/>
      <c r="I76" s="54"/>
      <c r="J76" s="54"/>
      <c r="K76" s="54"/>
      <c r="L76" s="49"/>
      <c r="M76" s="49"/>
    </row>
    <row r="77" spans="1:13" ht="145.5" customHeight="1" thickBot="1">
      <c r="A77" s="64" t="s">
        <v>45</v>
      </c>
      <c r="B77" s="56"/>
      <c r="C77" s="56" t="s">
        <v>245</v>
      </c>
      <c r="D77" s="56"/>
      <c r="E77" s="57" t="s">
        <v>43</v>
      </c>
      <c r="F77" s="56" t="s">
        <v>162</v>
      </c>
      <c r="G77" s="56"/>
      <c r="H77" s="56" t="s">
        <v>145</v>
      </c>
      <c r="I77" s="56" t="s">
        <v>54</v>
      </c>
      <c r="J77" s="56"/>
      <c r="K77" s="56"/>
    </row>
    <row r="78" spans="1:13" s="50" customFormat="1" ht="189.95" customHeight="1" thickBot="1">
      <c r="A78" s="63" t="s">
        <v>234</v>
      </c>
      <c r="B78" s="54"/>
      <c r="C78" s="54"/>
      <c r="D78" s="54"/>
      <c r="E78" s="58"/>
      <c r="F78" s="54"/>
      <c r="G78" s="54"/>
      <c r="H78" s="54"/>
      <c r="I78" s="54"/>
      <c r="J78" s="54"/>
      <c r="K78" s="54"/>
      <c r="L78" s="49"/>
      <c r="M78" s="49"/>
    </row>
    <row r="79" spans="1:13" ht="145.5" customHeight="1" thickBot="1">
      <c r="A79" s="64" t="s">
        <v>12</v>
      </c>
      <c r="B79" s="56" t="s">
        <v>243</v>
      </c>
      <c r="C79" s="56"/>
      <c r="D79" s="56" t="s">
        <v>263</v>
      </c>
      <c r="E79" s="57" t="s">
        <v>147</v>
      </c>
      <c r="F79" s="56" t="s">
        <v>185</v>
      </c>
      <c r="G79" s="56"/>
      <c r="H79" s="56"/>
      <c r="I79" s="56" t="s">
        <v>146</v>
      </c>
      <c r="J79" s="56"/>
      <c r="K79" s="56"/>
    </row>
    <row r="80" spans="1:13" s="50" customFormat="1" ht="189.95" customHeight="1" thickBot="1">
      <c r="A80" s="63" t="s">
        <v>234</v>
      </c>
      <c r="B80" s="54"/>
      <c r="C80" s="54"/>
      <c r="D80" s="54"/>
      <c r="E80" s="58"/>
      <c r="F80" s="54"/>
      <c r="G80" s="54"/>
      <c r="H80" s="54"/>
      <c r="I80" s="54"/>
      <c r="J80" s="54"/>
      <c r="K80" s="54"/>
      <c r="L80" s="49"/>
      <c r="M80" s="49"/>
    </row>
    <row r="81" spans="1:13" ht="145.5" customHeight="1" thickBot="1">
      <c r="A81" s="64" t="s">
        <v>71</v>
      </c>
      <c r="B81" s="56"/>
      <c r="C81" s="56" t="s">
        <v>3426</v>
      </c>
      <c r="D81" s="56"/>
      <c r="E81" s="57" t="s">
        <v>3435</v>
      </c>
      <c r="F81" s="56" t="s">
        <v>3436</v>
      </c>
      <c r="G81" s="56" t="s">
        <v>739</v>
      </c>
      <c r="H81" s="56" t="s">
        <v>313</v>
      </c>
      <c r="I81" s="56" t="s">
        <v>148</v>
      </c>
      <c r="J81" s="56" t="s">
        <v>738</v>
      </c>
      <c r="K81" s="56"/>
    </row>
    <row r="82" spans="1:13" s="50" customFormat="1" ht="189.95" customHeight="1" thickBot="1">
      <c r="A82" s="63" t="s">
        <v>234</v>
      </c>
      <c r="B82" s="54"/>
      <c r="C82" s="54"/>
      <c r="D82" s="358"/>
      <c r="E82" s="359"/>
      <c r="F82" s="54"/>
      <c r="G82" s="54"/>
      <c r="H82" s="54"/>
      <c r="I82" s="54"/>
      <c r="J82" s="54"/>
      <c r="K82" s="54"/>
      <c r="L82" s="49"/>
      <c r="M82" s="49"/>
    </row>
    <row r="83" spans="1:13" ht="145.5" customHeight="1" thickBot="1">
      <c r="A83" s="64" t="s">
        <v>107</v>
      </c>
      <c r="B83" s="187" t="s">
        <v>1989</v>
      </c>
      <c r="C83" s="56"/>
      <c r="D83" s="56"/>
      <c r="E83" s="57" t="s">
        <v>896</v>
      </c>
      <c r="F83" s="56" t="s">
        <v>897</v>
      </c>
      <c r="G83" s="56" t="s">
        <v>717</v>
      </c>
      <c r="H83" s="56"/>
      <c r="I83" s="56" t="s">
        <v>218</v>
      </c>
      <c r="J83" s="56"/>
      <c r="K83" s="56"/>
    </row>
    <row r="84" spans="1:13" s="50" customFormat="1" ht="189.95" customHeight="1" thickBot="1">
      <c r="A84" s="63" t="s">
        <v>234</v>
      </c>
      <c r="B84" s="54"/>
      <c r="C84" s="54"/>
      <c r="D84" s="54"/>
      <c r="E84" s="58"/>
      <c r="F84" s="54"/>
      <c r="G84" s="54"/>
      <c r="H84" s="54"/>
      <c r="I84" s="54"/>
      <c r="J84" s="54"/>
      <c r="K84" s="54"/>
      <c r="L84" s="49"/>
      <c r="M84" s="49"/>
    </row>
    <row r="85" spans="1:13" ht="145.5" customHeight="1" thickBot="1">
      <c r="A85" s="64" t="s">
        <v>112</v>
      </c>
      <c r="B85" s="56" t="s">
        <v>3440</v>
      </c>
      <c r="C85" s="56" t="s">
        <v>3441</v>
      </c>
      <c r="D85" s="56"/>
      <c r="E85" s="57" t="s">
        <v>1312</v>
      </c>
      <c r="F85" s="56" t="s">
        <v>1311</v>
      </c>
      <c r="G85" s="56" t="s">
        <v>720</v>
      </c>
      <c r="H85" s="56"/>
      <c r="I85" s="56" t="s">
        <v>150</v>
      </c>
      <c r="J85" s="56"/>
      <c r="K85" s="56"/>
    </row>
    <row r="86" spans="1:13" s="50" customFormat="1" ht="189.95" customHeight="1">
      <c r="A86" s="361" t="s">
        <v>234</v>
      </c>
      <c r="B86" s="54"/>
      <c r="C86" s="54"/>
      <c r="D86" s="358"/>
      <c r="E86" s="359"/>
      <c r="F86" s="54"/>
      <c r="G86" s="54"/>
      <c r="H86" s="54"/>
      <c r="I86" s="54"/>
      <c r="J86" s="54"/>
      <c r="K86" s="54"/>
      <c r="L86" s="49"/>
      <c r="M86" s="49"/>
    </row>
    <row r="87" spans="1:13" ht="145.5" customHeight="1" thickBot="1">
      <c r="A87" s="64" t="s">
        <v>55</v>
      </c>
      <c r="B87" s="56" t="s">
        <v>248</v>
      </c>
      <c r="C87" s="56"/>
      <c r="D87" s="56"/>
      <c r="E87" s="57" t="s">
        <v>220</v>
      </c>
      <c r="F87" s="56" t="s">
        <v>163</v>
      </c>
      <c r="G87" s="56" t="s">
        <v>152</v>
      </c>
      <c r="H87" s="56"/>
      <c r="I87" s="56" t="s">
        <v>151</v>
      </c>
      <c r="J87" s="56"/>
      <c r="K87" s="56"/>
    </row>
    <row r="88" spans="1:13" s="50" customFormat="1" ht="189.95" customHeight="1" thickBot="1">
      <c r="A88" s="63" t="s">
        <v>234</v>
      </c>
      <c r="B88" s="54"/>
      <c r="C88" s="54"/>
      <c r="D88" s="54"/>
      <c r="E88" s="58"/>
      <c r="F88" s="54"/>
      <c r="G88" s="54"/>
      <c r="H88" s="54"/>
      <c r="I88" s="54"/>
      <c r="J88" s="54"/>
      <c r="K88" s="54"/>
      <c r="L88" s="49"/>
      <c r="M88" s="49"/>
    </row>
    <row r="89" spans="1:13" ht="145.5" customHeight="1" thickBot="1">
      <c r="A89" s="64" t="s">
        <v>104</v>
      </c>
      <c r="B89" s="56"/>
      <c r="C89" s="56" t="s">
        <v>280</v>
      </c>
      <c r="D89" s="56"/>
      <c r="E89" s="57" t="s">
        <v>105</v>
      </c>
      <c r="F89" s="56" t="s">
        <v>270</v>
      </c>
      <c r="G89" s="56"/>
      <c r="H89" s="56" t="s">
        <v>298</v>
      </c>
      <c r="I89" s="56" t="s">
        <v>155</v>
      </c>
      <c r="J89" s="56"/>
      <c r="K89" s="56"/>
    </row>
    <row r="90" spans="1:13" s="50" customFormat="1" ht="189.95" customHeight="1" thickBot="1">
      <c r="A90" s="440" t="s">
        <v>234</v>
      </c>
      <c r="B90" s="358"/>
      <c r="C90" s="54"/>
      <c r="D90" s="54"/>
      <c r="E90" s="58"/>
      <c r="F90" s="54"/>
      <c r="G90" s="54"/>
      <c r="H90" s="54"/>
      <c r="I90" s="54"/>
      <c r="J90" s="54"/>
      <c r="K90" s="54"/>
      <c r="L90" s="49"/>
      <c r="M90" s="49"/>
    </row>
    <row r="91" spans="1:13" ht="145.5" customHeight="1" thickBot="1">
      <c r="A91" s="64" t="s">
        <v>819</v>
      </c>
      <c r="B91" s="57" t="s">
        <v>3283</v>
      </c>
      <c r="C91" s="56" t="s">
        <v>3282</v>
      </c>
      <c r="D91" s="212" t="s">
        <v>3284</v>
      </c>
      <c r="E91" s="57" t="s">
        <v>3148</v>
      </c>
      <c r="F91" s="56" t="s">
        <v>3139</v>
      </c>
      <c r="G91" s="141" t="s">
        <v>764</v>
      </c>
      <c r="H91" s="56" t="s">
        <v>154</v>
      </c>
      <c r="I91" s="56" t="s">
        <v>153</v>
      </c>
      <c r="J91" s="56" t="s">
        <v>737</v>
      </c>
      <c r="K91" s="56"/>
    </row>
    <row r="92" spans="1:13" s="50" customFormat="1" ht="189.95" customHeight="1" thickBot="1">
      <c r="A92" s="63" t="s">
        <v>234</v>
      </c>
      <c r="B92" s="54"/>
      <c r="C92" s="54"/>
      <c r="D92" s="54"/>
      <c r="E92" s="58"/>
      <c r="F92" s="54"/>
      <c r="G92" s="54"/>
      <c r="H92" s="54"/>
      <c r="I92" s="54"/>
      <c r="J92" s="54"/>
      <c r="K92" s="54"/>
      <c r="L92" s="49"/>
      <c r="M92" s="49"/>
    </row>
    <row r="93" spans="1:13" ht="145.5" customHeight="1" thickBot="1">
      <c r="A93" s="64" t="s">
        <v>92</v>
      </c>
      <c r="B93" s="56" t="s">
        <v>3389</v>
      </c>
      <c r="C93" s="56" t="s">
        <v>3390</v>
      </c>
      <c r="D93" s="141" t="s">
        <v>3391</v>
      </c>
      <c r="E93" s="57" t="s">
        <v>832</v>
      </c>
      <c r="F93" s="56" t="s">
        <v>480</v>
      </c>
      <c r="G93" s="56" t="s">
        <v>704</v>
      </c>
      <c r="H93" s="56" t="s">
        <v>156</v>
      </c>
      <c r="I93" s="56" t="s">
        <v>93</v>
      </c>
      <c r="J93" s="56"/>
      <c r="K93" s="56"/>
    </row>
    <row r="94" spans="1:13" s="50" customFormat="1" ht="189.95" customHeight="1" thickBot="1">
      <c r="A94" s="63" t="s">
        <v>234</v>
      </c>
      <c r="B94" s="54"/>
      <c r="C94" s="54"/>
      <c r="D94" s="54"/>
      <c r="E94" s="58"/>
      <c r="F94" s="54"/>
      <c r="G94" s="54"/>
      <c r="H94" s="54"/>
      <c r="I94" s="54"/>
      <c r="J94" s="54"/>
      <c r="K94" s="54"/>
      <c r="L94" s="49"/>
      <c r="M94" s="49"/>
    </row>
    <row r="95" spans="1:13" ht="145.5" customHeight="1" thickBot="1">
      <c r="A95" s="64" t="s">
        <v>17</v>
      </c>
      <c r="B95" s="56"/>
      <c r="C95" s="56"/>
      <c r="D95" s="56" t="s">
        <v>3437</v>
      </c>
      <c r="E95" s="57" t="s">
        <v>1854</v>
      </c>
      <c r="F95" s="56" t="s">
        <v>807</v>
      </c>
      <c r="G95" s="56" t="s">
        <v>729</v>
      </c>
      <c r="H95" s="56" t="s">
        <v>158</v>
      </c>
      <c r="I95" s="56" t="s">
        <v>157</v>
      </c>
      <c r="J95" s="56" t="s">
        <v>736</v>
      </c>
      <c r="K95" s="56"/>
    </row>
    <row r="96" spans="1:13" s="50" customFormat="1" ht="189.95" customHeight="1" thickBot="1">
      <c r="A96" s="63" t="s">
        <v>234</v>
      </c>
      <c r="B96" s="54"/>
      <c r="C96" s="54"/>
      <c r="D96" s="54"/>
      <c r="E96" s="58"/>
      <c r="F96" s="54"/>
      <c r="G96" s="54"/>
      <c r="H96" s="54"/>
      <c r="I96" s="54"/>
      <c r="J96" s="54"/>
      <c r="K96" s="54"/>
      <c r="L96" s="49"/>
      <c r="M96" s="49"/>
    </row>
    <row r="97" spans="1:13" ht="145.5" customHeight="1" thickBot="1">
      <c r="A97" s="64" t="s">
        <v>714</v>
      </c>
      <c r="B97" s="56"/>
      <c r="C97" s="56" t="s">
        <v>2843</v>
      </c>
      <c r="D97" s="141" t="s">
        <v>2977</v>
      </c>
      <c r="E97" s="57" t="s">
        <v>2750</v>
      </c>
      <c r="F97" s="56" t="s">
        <v>2769</v>
      </c>
      <c r="G97" s="56" t="s">
        <v>731</v>
      </c>
      <c r="H97" s="56"/>
      <c r="I97" s="56" t="s">
        <v>159</v>
      </c>
      <c r="J97" s="56"/>
      <c r="K97" s="56"/>
    </row>
    <row r="98" spans="1:13" s="50" customFormat="1" ht="189.95" customHeight="1" thickBot="1">
      <c r="A98" s="63" t="s">
        <v>234</v>
      </c>
      <c r="B98" s="54"/>
      <c r="C98" s="54"/>
      <c r="D98" s="54"/>
      <c r="E98" s="58"/>
      <c r="F98" s="54"/>
      <c r="G98" s="54"/>
      <c r="H98" s="54"/>
      <c r="I98" s="54"/>
      <c r="J98" s="54"/>
      <c r="K98" s="54"/>
      <c r="L98" s="49"/>
      <c r="M98" s="49"/>
    </row>
    <row r="99" spans="1:13" ht="145.5" customHeight="1" thickBot="1">
      <c r="A99" s="64" t="s">
        <v>81</v>
      </c>
      <c r="B99" s="56"/>
      <c r="C99" s="56"/>
      <c r="D99" s="56" t="s">
        <v>241</v>
      </c>
      <c r="E99" s="57" t="s">
        <v>97</v>
      </c>
      <c r="F99" s="56" t="s">
        <v>208</v>
      </c>
      <c r="G99" s="56"/>
      <c r="H99" s="56" t="s">
        <v>209</v>
      </c>
      <c r="I99" s="56" t="s">
        <v>98</v>
      </c>
      <c r="J99" s="56"/>
      <c r="K99" s="56"/>
    </row>
    <row r="100" spans="1:13" s="50" customFormat="1" ht="189.95" customHeight="1" thickBot="1">
      <c r="A100" s="63" t="s">
        <v>234</v>
      </c>
      <c r="B100" s="54"/>
      <c r="C100" s="54"/>
      <c r="D100" s="54"/>
      <c r="E100" s="58"/>
      <c r="F100" s="54"/>
      <c r="G100" s="54"/>
      <c r="H100" s="54"/>
      <c r="I100" s="54"/>
      <c r="J100" s="54"/>
      <c r="K100" s="54"/>
      <c r="L100" s="49"/>
      <c r="M100" s="49"/>
    </row>
    <row r="101" spans="1:13" ht="145.5" customHeight="1" thickBot="1">
      <c r="A101" s="64" t="s">
        <v>73</v>
      </c>
      <c r="B101" s="56" t="s">
        <v>255</v>
      </c>
      <c r="C101" s="56"/>
      <c r="D101" s="56"/>
      <c r="E101" s="57" t="s">
        <v>59</v>
      </c>
      <c r="F101" s="56" t="s">
        <v>165</v>
      </c>
      <c r="G101" s="56"/>
      <c r="H101" s="56"/>
      <c r="I101" s="56" t="s">
        <v>164</v>
      </c>
      <c r="J101" s="56"/>
      <c r="K101" s="56"/>
    </row>
    <row r="102" spans="1:13" s="50" customFormat="1" ht="189.95" customHeight="1" thickBot="1">
      <c r="A102" s="63" t="s">
        <v>234</v>
      </c>
      <c r="B102" s="54"/>
      <c r="C102" s="54"/>
      <c r="D102" s="54"/>
      <c r="E102" s="58"/>
      <c r="F102" s="54"/>
      <c r="G102" s="54"/>
      <c r="H102" s="54"/>
      <c r="I102" s="54"/>
      <c r="J102" s="54"/>
      <c r="K102" s="54"/>
      <c r="L102" s="49"/>
      <c r="M102" s="49"/>
    </row>
    <row r="103" spans="1:13" ht="145.5" customHeight="1" thickBot="1">
      <c r="A103" s="64" t="s">
        <v>91</v>
      </c>
      <c r="B103" s="204" t="s">
        <v>2873</v>
      </c>
      <c r="C103" s="205" t="s">
        <v>2874</v>
      </c>
      <c r="D103" s="206" t="s">
        <v>2875</v>
      </c>
      <c r="E103" s="57" t="s">
        <v>719</v>
      </c>
      <c r="F103" s="56" t="s">
        <v>712</v>
      </c>
      <c r="G103" s="56" t="s">
        <v>754</v>
      </c>
      <c r="H103" s="56"/>
      <c r="I103" s="56" t="s">
        <v>167</v>
      </c>
      <c r="J103" s="56"/>
      <c r="K103" s="56"/>
    </row>
    <row r="104" spans="1:13" s="50" customFormat="1" ht="189.95" customHeight="1" thickBot="1">
      <c r="A104" s="63" t="s">
        <v>234</v>
      </c>
      <c r="B104" s="54"/>
      <c r="C104" s="54"/>
      <c r="D104" s="54"/>
      <c r="E104" s="58"/>
      <c r="F104" s="54"/>
      <c r="G104" s="54"/>
      <c r="H104" s="54"/>
      <c r="I104" s="54"/>
      <c r="J104" s="54"/>
      <c r="K104" s="54"/>
      <c r="L104" s="49"/>
      <c r="M104" s="49"/>
    </row>
    <row r="105" spans="1:13" ht="145.5" customHeight="1" thickBot="1">
      <c r="A105" s="64" t="s">
        <v>169</v>
      </c>
      <c r="B105" s="56" t="s">
        <v>256</v>
      </c>
      <c r="C105" s="56" t="s">
        <v>232</v>
      </c>
      <c r="D105" s="56"/>
      <c r="E105" s="57" t="s">
        <v>9</v>
      </c>
      <c r="F105" s="56" t="s">
        <v>184</v>
      </c>
      <c r="G105" s="56" t="s">
        <v>100</v>
      </c>
      <c r="H105" s="56"/>
      <c r="I105" s="56" t="s">
        <v>170</v>
      </c>
      <c r="J105" s="56"/>
      <c r="K105" s="56"/>
    </row>
    <row r="106" spans="1:13" s="50" customFormat="1" ht="189.95" customHeight="1" thickBot="1">
      <c r="A106" s="63" t="s">
        <v>234</v>
      </c>
      <c r="B106" s="54"/>
      <c r="C106" s="54"/>
      <c r="D106" s="54"/>
      <c r="E106" s="58"/>
      <c r="F106" s="54"/>
      <c r="G106" s="54"/>
      <c r="H106" s="54"/>
      <c r="I106" s="54"/>
      <c r="J106" s="54"/>
      <c r="K106" s="54"/>
      <c r="L106" s="49"/>
      <c r="M106" s="49"/>
    </row>
    <row r="107" spans="1:13" ht="145.5" customHeight="1" thickBot="1">
      <c r="A107" s="64" t="s">
        <v>109</v>
      </c>
      <c r="B107" s="56" t="s">
        <v>247</v>
      </c>
      <c r="C107" s="56"/>
      <c r="D107" s="56"/>
      <c r="E107" s="57" t="s">
        <v>110</v>
      </c>
      <c r="F107" s="56" t="s">
        <v>111</v>
      </c>
      <c r="G107" s="56"/>
      <c r="H107" s="56"/>
      <c r="I107" s="56" t="s">
        <v>168</v>
      </c>
      <c r="J107" s="56"/>
      <c r="K107" s="56"/>
    </row>
    <row r="108" spans="1:13" s="50" customFormat="1" ht="189.95" customHeight="1" thickBot="1">
      <c r="A108" s="63" t="s">
        <v>234</v>
      </c>
      <c r="B108" s="54"/>
      <c r="C108" s="54"/>
      <c r="D108" s="54"/>
      <c r="E108" s="58"/>
      <c r="F108" s="54"/>
      <c r="G108" s="54"/>
      <c r="H108" s="54"/>
      <c r="I108" s="54"/>
      <c r="J108" s="54"/>
      <c r="K108" s="54"/>
      <c r="L108" s="49"/>
      <c r="M108" s="49"/>
    </row>
    <row r="109" spans="1:13" ht="145.5" customHeight="1" thickBot="1">
      <c r="A109" s="64" t="s">
        <v>28</v>
      </c>
      <c r="B109" s="56" t="s">
        <v>3392</v>
      </c>
      <c r="C109" s="187" t="s">
        <v>758</v>
      </c>
      <c r="D109" s="57" t="s">
        <v>1698</v>
      </c>
      <c r="E109" s="57" t="s">
        <v>713</v>
      </c>
      <c r="F109" s="56" t="s">
        <v>658</v>
      </c>
      <c r="G109" s="56" t="s">
        <v>755</v>
      </c>
      <c r="H109" s="56" t="s">
        <v>809</v>
      </c>
      <c r="I109" s="56" t="s">
        <v>171</v>
      </c>
      <c r="J109" s="56"/>
      <c r="K109" s="56"/>
    </row>
    <row r="110" spans="1:13" s="50" customFormat="1" ht="189.95" customHeight="1" thickBot="1">
      <c r="A110" s="63" t="s">
        <v>234</v>
      </c>
      <c r="B110" s="54"/>
      <c r="C110" s="54"/>
      <c r="D110" s="54"/>
      <c r="E110" s="58"/>
      <c r="F110" s="54"/>
      <c r="G110" s="54"/>
      <c r="H110" s="54"/>
      <c r="I110" s="54"/>
      <c r="J110" s="54"/>
      <c r="K110" s="54"/>
      <c r="L110" s="49"/>
      <c r="M110" s="49"/>
    </row>
    <row r="111" spans="1:13" ht="145.5" customHeight="1" thickBot="1">
      <c r="A111" s="64" t="s">
        <v>29</v>
      </c>
      <c r="B111" s="56" t="s">
        <v>254</v>
      </c>
      <c r="C111" s="56"/>
      <c r="D111" s="56"/>
      <c r="E111" s="57" t="s">
        <v>223</v>
      </c>
      <c r="F111" s="56" t="s">
        <v>216</v>
      </c>
      <c r="G111" s="56" t="s">
        <v>100</v>
      </c>
      <c r="H111" s="56"/>
      <c r="I111" s="56" t="s">
        <v>215</v>
      </c>
      <c r="J111" s="56"/>
      <c r="K111" s="56"/>
    </row>
    <row r="112" spans="1:13" s="50" customFormat="1" ht="189.95" customHeight="1" thickBot="1">
      <c r="A112" s="63" t="s">
        <v>234</v>
      </c>
      <c r="B112" s="54"/>
      <c r="C112" s="54"/>
      <c r="D112" s="54"/>
      <c r="E112" s="58"/>
      <c r="F112" s="54"/>
      <c r="G112" s="54"/>
      <c r="H112" s="54"/>
      <c r="I112" s="54"/>
      <c r="J112" s="54"/>
      <c r="K112" s="54"/>
      <c r="L112" s="49"/>
      <c r="M112" s="49"/>
    </row>
    <row r="113" spans="1:13" ht="145.5" customHeight="1" thickBot="1">
      <c r="A113" s="64" t="s">
        <v>56</v>
      </c>
      <c r="B113" s="56" t="s">
        <v>474</v>
      </c>
      <c r="C113" s="56" t="s">
        <v>261</v>
      </c>
      <c r="D113" s="56"/>
      <c r="E113" s="57"/>
      <c r="F113" s="56" t="s">
        <v>1308</v>
      </c>
      <c r="G113" s="56" t="s">
        <v>730</v>
      </c>
      <c r="H113" s="56" t="s">
        <v>175</v>
      </c>
      <c r="I113" s="56" t="s">
        <v>174</v>
      </c>
      <c r="J113" s="56"/>
      <c r="K113" s="56"/>
    </row>
    <row r="114" spans="1:13" s="50" customFormat="1" ht="189.95" customHeight="1" thickBot="1">
      <c r="A114" s="63" t="s">
        <v>40</v>
      </c>
      <c r="B114" s="54"/>
      <c r="C114" s="54"/>
      <c r="D114" s="54"/>
      <c r="E114" s="58"/>
      <c r="F114" s="54"/>
      <c r="G114" s="54"/>
      <c r="H114" s="54"/>
      <c r="I114" s="54"/>
      <c r="J114" s="54"/>
      <c r="K114" s="54"/>
      <c r="L114" s="49"/>
      <c r="M114" s="49"/>
    </row>
    <row r="115" spans="1:13" ht="145.5" customHeight="1" thickBot="1">
      <c r="A115" s="64" t="s">
        <v>1</v>
      </c>
      <c r="B115" s="209" t="s">
        <v>748</v>
      </c>
      <c r="C115" s="56"/>
      <c r="D115" s="56" t="s">
        <v>750</v>
      </c>
      <c r="E115" s="57" t="s">
        <v>747</v>
      </c>
      <c r="F115" s="56" t="s">
        <v>751</v>
      </c>
      <c r="G115" s="208" t="s">
        <v>749</v>
      </c>
      <c r="H115" s="56"/>
      <c r="I115" s="56" t="s">
        <v>172</v>
      </c>
      <c r="J115" s="56"/>
      <c r="K115" s="56"/>
    </row>
    <row r="116" spans="1:13" s="50" customFormat="1" ht="189.95" customHeight="1" thickBot="1">
      <c r="A116" s="63" t="s">
        <v>234</v>
      </c>
      <c r="B116" s="54"/>
      <c r="C116" s="54"/>
      <c r="D116" s="54"/>
      <c r="E116" s="58"/>
      <c r="F116" s="54"/>
      <c r="G116" s="54"/>
      <c r="H116" s="54"/>
      <c r="I116" s="54"/>
      <c r="J116" s="54"/>
      <c r="K116" s="54"/>
      <c r="L116" s="49"/>
      <c r="M116" s="49"/>
    </row>
    <row r="117" spans="1:13" ht="145.5" customHeight="1" thickBot="1">
      <c r="A117" s="64" t="s">
        <v>80</v>
      </c>
      <c r="B117" s="213" t="s">
        <v>2869</v>
      </c>
      <c r="C117" s="213" t="s">
        <v>3397</v>
      </c>
      <c r="D117" s="187" t="s">
        <v>3285</v>
      </c>
      <c r="E117" s="57" t="s">
        <v>2684</v>
      </c>
      <c r="F117" s="56" t="s">
        <v>2683</v>
      </c>
      <c r="G117" s="56" t="s">
        <v>2685</v>
      </c>
      <c r="H117" s="56"/>
      <c r="I117" s="56" t="s">
        <v>176</v>
      </c>
      <c r="J117" s="56" t="s">
        <v>753</v>
      </c>
      <c r="K117" s="56"/>
    </row>
    <row r="118" spans="1:13" s="50" customFormat="1" ht="189.95" customHeight="1" thickBot="1">
      <c r="A118" s="63" t="s">
        <v>234</v>
      </c>
      <c r="B118" s="54"/>
      <c r="C118" s="54"/>
      <c r="D118" s="54"/>
      <c r="E118" s="58"/>
      <c r="F118" s="358"/>
      <c r="G118" s="358"/>
      <c r="H118" s="54"/>
      <c r="I118" s="54"/>
      <c r="J118" s="54"/>
      <c r="K118" s="54"/>
      <c r="L118" s="49"/>
      <c r="M118" s="49"/>
    </row>
    <row r="119" spans="1:13" ht="145.5" customHeight="1" thickBot="1">
      <c r="A119" s="64" t="s">
        <v>95</v>
      </c>
      <c r="B119" s="56"/>
      <c r="C119" s="56" t="s">
        <v>242</v>
      </c>
      <c r="D119" s="56"/>
      <c r="E119" s="57"/>
      <c r="F119" s="56" t="s">
        <v>183</v>
      </c>
      <c r="G119" s="56" t="s">
        <v>182</v>
      </c>
      <c r="H119" s="56"/>
      <c r="I119" s="56" t="s">
        <v>177</v>
      </c>
      <c r="J119" s="56"/>
      <c r="K119" s="56"/>
    </row>
    <row r="120" spans="1:13" s="50" customFormat="1" ht="189.95" customHeight="1" thickBot="1">
      <c r="A120" s="63" t="s">
        <v>234</v>
      </c>
      <c r="B120" s="54"/>
      <c r="C120" s="54"/>
      <c r="D120" s="54"/>
      <c r="E120" s="58"/>
      <c r="F120" s="54"/>
      <c r="G120" s="54"/>
      <c r="H120" s="54"/>
      <c r="I120" s="54"/>
      <c r="J120" s="54"/>
      <c r="K120" s="54"/>
      <c r="L120" s="49"/>
      <c r="M120" s="49"/>
    </row>
    <row r="121" spans="1:13" ht="145.5" customHeight="1" thickBot="1">
      <c r="A121" s="64" t="s">
        <v>42</v>
      </c>
      <c r="B121" s="56" t="s">
        <v>249</v>
      </c>
      <c r="C121" s="56"/>
      <c r="D121" s="56"/>
      <c r="E121" s="57" t="s">
        <v>90</v>
      </c>
      <c r="F121" s="56" t="s">
        <v>189</v>
      </c>
      <c r="G121" s="56" t="s">
        <v>100</v>
      </c>
      <c r="H121" s="56"/>
      <c r="I121" s="56" t="s">
        <v>188</v>
      </c>
      <c r="J121" s="56"/>
      <c r="K121" s="56"/>
    </row>
    <row r="122" spans="1:13" s="50" customFormat="1" ht="189.95" customHeight="1" thickBot="1">
      <c r="A122" s="63" t="s">
        <v>234</v>
      </c>
      <c r="B122" s="54"/>
      <c r="C122" s="54"/>
      <c r="D122" s="54"/>
      <c r="E122" s="58"/>
      <c r="F122" s="54"/>
      <c r="G122" s="54"/>
      <c r="H122" s="54"/>
      <c r="I122" s="54"/>
      <c r="J122" s="54"/>
      <c r="K122" s="54"/>
      <c r="L122" s="49"/>
      <c r="M122" s="49"/>
    </row>
    <row r="123" spans="1:13" ht="145.5" customHeight="1" thickBot="1">
      <c r="A123" s="64" t="s">
        <v>231</v>
      </c>
      <c r="B123" s="56" t="s">
        <v>3396</v>
      </c>
      <c r="C123" s="56"/>
      <c r="D123" s="56"/>
      <c r="E123" s="57" t="s">
        <v>2190</v>
      </c>
      <c r="F123" s="122" t="s">
        <v>2191</v>
      </c>
      <c r="G123" s="56" t="s">
        <v>173</v>
      </c>
      <c r="H123" s="56"/>
      <c r="I123" s="56" t="s">
        <v>172</v>
      </c>
      <c r="J123" s="56"/>
      <c r="K123" s="56"/>
    </row>
    <row r="124" spans="1:13" s="50" customFormat="1" ht="189.95" customHeight="1" thickBot="1">
      <c r="A124" s="63" t="s">
        <v>234</v>
      </c>
      <c r="B124" s="54"/>
      <c r="C124" s="54"/>
      <c r="D124" s="54"/>
      <c r="E124" s="58"/>
      <c r="F124" s="54"/>
      <c r="G124" s="54"/>
      <c r="H124" s="54"/>
      <c r="I124" s="54"/>
      <c r="J124" s="54"/>
      <c r="K124" s="54"/>
      <c r="L124" s="49"/>
      <c r="M124" s="49"/>
    </row>
    <row r="125" spans="1:13" ht="145.5" customHeight="1" thickBot="1">
      <c r="A125" s="64" t="s">
        <v>47</v>
      </c>
      <c r="B125" s="56"/>
      <c r="C125" s="56" t="s">
        <v>283</v>
      </c>
      <c r="D125" s="56" t="s">
        <v>296</v>
      </c>
      <c r="E125" s="57" t="s">
        <v>221</v>
      </c>
      <c r="F125" s="56" t="s">
        <v>659</v>
      </c>
      <c r="G125" s="56" t="s">
        <v>152</v>
      </c>
      <c r="H125" s="56" t="s">
        <v>191</v>
      </c>
      <c r="I125" s="56" t="s">
        <v>190</v>
      </c>
      <c r="J125" s="56"/>
      <c r="K125" s="56"/>
    </row>
    <row r="126" spans="1:13" s="50" customFormat="1" ht="189.95" customHeight="1" thickBot="1">
      <c r="A126" s="63" t="s">
        <v>234</v>
      </c>
      <c r="B126" s="54"/>
      <c r="C126" s="54"/>
      <c r="D126" s="54"/>
      <c r="E126" s="58"/>
      <c r="F126" s="54"/>
      <c r="G126" s="54"/>
      <c r="H126" s="54"/>
      <c r="I126" s="54"/>
      <c r="J126" s="54"/>
      <c r="K126" s="54"/>
      <c r="L126" s="49"/>
      <c r="M126" s="49"/>
    </row>
    <row r="127" spans="1:13" ht="145.5" customHeight="1" thickBot="1">
      <c r="A127" s="64" t="s">
        <v>192</v>
      </c>
      <c r="B127" s="57" t="s">
        <v>3336</v>
      </c>
      <c r="C127" s="56" t="s">
        <v>3337</v>
      </c>
      <c r="D127" s="141" t="s">
        <v>898</v>
      </c>
      <c r="E127" s="57" t="s">
        <v>198</v>
      </c>
      <c r="F127" s="56" t="s">
        <v>502</v>
      </c>
      <c r="G127" s="56" t="s">
        <v>2162</v>
      </c>
      <c r="H127" s="56"/>
      <c r="I127" s="56" t="s">
        <v>193</v>
      </c>
      <c r="J127" s="56"/>
      <c r="K127" s="56"/>
    </row>
    <row r="128" spans="1:13" s="50" customFormat="1" ht="189.95" customHeight="1" thickBot="1">
      <c r="A128" s="63" t="s">
        <v>234</v>
      </c>
      <c r="B128" s="54"/>
      <c r="C128" s="54"/>
      <c r="D128" s="54"/>
      <c r="E128" s="58"/>
      <c r="F128" s="54"/>
      <c r="G128" s="54"/>
      <c r="H128" s="54"/>
      <c r="I128" s="54"/>
      <c r="J128" s="54"/>
      <c r="K128" s="54"/>
      <c r="L128" s="49"/>
      <c r="M128" s="49"/>
    </row>
    <row r="129" spans="1:13" ht="145.5" customHeight="1" thickBot="1">
      <c r="A129" s="64" t="s">
        <v>83</v>
      </c>
      <c r="B129" s="56" t="s">
        <v>264</v>
      </c>
      <c r="C129" s="56"/>
      <c r="D129" s="56"/>
      <c r="E129" s="57" t="s">
        <v>84</v>
      </c>
      <c r="F129" s="56" t="s">
        <v>217</v>
      </c>
      <c r="G129" s="56"/>
      <c r="H129" s="56"/>
      <c r="I129" s="56" t="s">
        <v>50</v>
      </c>
      <c r="J129" s="56"/>
      <c r="K129" s="56"/>
    </row>
    <row r="130" spans="1:13" s="50" customFormat="1" ht="189.95" customHeight="1" thickBot="1">
      <c r="A130" s="63" t="s">
        <v>234</v>
      </c>
      <c r="B130" s="54"/>
      <c r="C130" s="54"/>
      <c r="D130" s="54"/>
      <c r="E130" s="58"/>
      <c r="F130" s="54"/>
      <c r="G130" s="54"/>
      <c r="H130" s="54"/>
      <c r="I130" s="54"/>
      <c r="J130" s="54"/>
      <c r="K130" s="54"/>
      <c r="L130" s="49"/>
      <c r="M130" s="49"/>
    </row>
    <row r="131" spans="1:13" ht="145.5" customHeight="1" thickBot="1">
      <c r="A131" s="64" t="s">
        <v>3117</v>
      </c>
      <c r="B131" s="56"/>
      <c r="C131" s="56" t="s">
        <v>3386</v>
      </c>
      <c r="D131" s="56" t="s">
        <v>3387</v>
      </c>
      <c r="E131" s="57" t="s">
        <v>3120</v>
      </c>
      <c r="F131" s="56" t="s">
        <v>3138</v>
      </c>
      <c r="G131" s="56" t="s">
        <v>195</v>
      </c>
      <c r="H131" s="56" t="s">
        <v>276</v>
      </c>
      <c r="I131" s="56" t="s">
        <v>194</v>
      </c>
      <c r="J131" s="56"/>
      <c r="K131" s="56"/>
    </row>
    <row r="132" spans="1:13" s="50" customFormat="1" ht="189.95" customHeight="1" thickBot="1">
      <c r="A132" s="63" t="s">
        <v>234</v>
      </c>
      <c r="B132" s="54"/>
      <c r="C132" s="54"/>
      <c r="D132" s="54"/>
      <c r="E132" s="58"/>
      <c r="F132" s="54"/>
      <c r="G132" s="54"/>
      <c r="H132" s="54"/>
      <c r="I132" s="54"/>
      <c r="J132" s="54"/>
      <c r="K132" s="54"/>
      <c r="L132" s="49"/>
      <c r="M132" s="49"/>
    </row>
    <row r="133" spans="1:13" ht="145.5" customHeight="1" thickBot="1">
      <c r="A133" s="64" t="s">
        <v>196</v>
      </c>
      <c r="B133" s="56" t="s">
        <v>246</v>
      </c>
      <c r="C133" s="56"/>
      <c r="D133" s="56"/>
      <c r="E133" s="57" t="s">
        <v>198</v>
      </c>
      <c r="F133" s="56" t="s">
        <v>199</v>
      </c>
      <c r="G133" s="56"/>
      <c r="H133" s="56" t="s">
        <v>200</v>
      </c>
      <c r="I133" s="56" t="s">
        <v>197</v>
      </c>
      <c r="J133" s="56"/>
      <c r="K133" s="56"/>
    </row>
    <row r="134" spans="1:13" s="50" customFormat="1" ht="189.95" customHeight="1" thickBot="1">
      <c r="A134" s="63" t="s">
        <v>234</v>
      </c>
      <c r="B134" s="54"/>
      <c r="C134" s="54"/>
      <c r="D134" s="54"/>
      <c r="E134" s="58"/>
      <c r="F134" s="54"/>
      <c r="G134" s="54"/>
      <c r="H134" s="54"/>
      <c r="I134" s="54"/>
      <c r="J134" s="54"/>
      <c r="K134" s="54"/>
      <c r="L134" s="49"/>
      <c r="M134" s="49"/>
    </row>
    <row r="135" spans="1:13" ht="145.5" customHeight="1" thickBot="1">
      <c r="A135" s="64" t="s">
        <v>41</v>
      </c>
      <c r="B135" s="56" t="s">
        <v>250</v>
      </c>
      <c r="C135" s="56" t="s">
        <v>251</v>
      </c>
      <c r="D135" s="56" t="s">
        <v>252</v>
      </c>
      <c r="E135" s="57" t="s">
        <v>201</v>
      </c>
      <c r="F135" s="56" t="s">
        <v>202</v>
      </c>
      <c r="G135" s="56"/>
      <c r="H135" s="56"/>
      <c r="I135" s="56" t="s">
        <v>50</v>
      </c>
      <c r="J135" s="56"/>
      <c r="K135" s="56"/>
    </row>
    <row r="136" spans="1:13" s="50" customFormat="1" ht="189.95" customHeight="1" thickBot="1">
      <c r="A136" s="63"/>
      <c r="B136" s="54"/>
      <c r="C136" s="54"/>
      <c r="D136" s="54"/>
      <c r="E136" s="58"/>
      <c r="F136" s="54"/>
      <c r="G136" s="54"/>
      <c r="H136" s="54"/>
      <c r="I136" s="54"/>
      <c r="J136" s="54"/>
      <c r="K136" s="54"/>
      <c r="L136" s="49"/>
      <c r="M136" s="49"/>
    </row>
    <row r="137" spans="1:13" ht="145.5" customHeight="1" thickBot="1">
      <c r="A137" s="64" t="s">
        <v>85</v>
      </c>
      <c r="B137" s="56" t="s">
        <v>3393</v>
      </c>
      <c r="C137" s="56" t="s">
        <v>3394</v>
      </c>
      <c r="D137" s="56"/>
      <c r="E137" s="57" t="s">
        <v>703</v>
      </c>
      <c r="F137" s="56" t="s">
        <v>203</v>
      </c>
      <c r="G137" s="56" t="s">
        <v>297</v>
      </c>
      <c r="H137" s="56" t="s">
        <v>204</v>
      </c>
      <c r="I137" s="56" t="s">
        <v>222</v>
      </c>
      <c r="J137" s="56"/>
      <c r="K137" s="56"/>
    </row>
    <row r="138" spans="1:13" s="50" customFormat="1" ht="189.95" customHeight="1" thickBot="1">
      <c r="A138" s="63" t="s">
        <v>234</v>
      </c>
      <c r="B138" s="54"/>
      <c r="C138" s="54"/>
      <c r="D138" s="54"/>
      <c r="E138" s="58"/>
      <c r="F138" s="54"/>
      <c r="G138" s="54"/>
      <c r="H138" s="54"/>
      <c r="I138" s="54"/>
      <c r="J138" s="54"/>
      <c r="K138" s="54"/>
      <c r="L138" s="49"/>
      <c r="M138" s="49"/>
    </row>
    <row r="139" spans="1:13" ht="145.5" customHeight="1" thickBot="1">
      <c r="A139" s="64" t="s">
        <v>101</v>
      </c>
      <c r="B139" s="56" t="s">
        <v>265</v>
      </c>
      <c r="C139" s="56"/>
      <c r="D139" s="56"/>
      <c r="E139" s="57" t="s">
        <v>205</v>
      </c>
      <c r="F139" s="56" t="s">
        <v>206</v>
      </c>
      <c r="G139" s="56" t="s">
        <v>100</v>
      </c>
      <c r="H139" s="56" t="s">
        <v>207</v>
      </c>
      <c r="I139" s="56" t="s">
        <v>102</v>
      </c>
      <c r="J139" s="56"/>
      <c r="K139" s="56"/>
    </row>
    <row r="140" spans="1:13" s="50" customFormat="1" ht="189.95" customHeight="1" thickBot="1">
      <c r="A140" s="63" t="s">
        <v>234</v>
      </c>
      <c r="B140" s="54"/>
      <c r="C140" s="54"/>
      <c r="D140" s="54"/>
      <c r="E140" s="58"/>
      <c r="F140" s="54"/>
      <c r="G140" s="54"/>
      <c r="H140" s="54"/>
      <c r="I140" s="54"/>
      <c r="J140" s="54"/>
      <c r="K140" s="54"/>
      <c r="L140" s="49"/>
      <c r="M140" s="49"/>
    </row>
    <row r="141" spans="1:13" ht="145.5" customHeight="1" thickBot="1">
      <c r="A141" s="64" t="s">
        <v>63</v>
      </c>
      <c r="B141" s="56" t="s">
        <v>262</v>
      </c>
      <c r="C141" s="56" t="s">
        <v>679</v>
      </c>
      <c r="D141" s="56" t="s">
        <v>680</v>
      </c>
      <c r="E141" s="57" t="s">
        <v>716</v>
      </c>
      <c r="F141" s="56" t="s">
        <v>715</v>
      </c>
      <c r="G141" s="56" t="s">
        <v>149</v>
      </c>
      <c r="H141" s="56" t="s">
        <v>210</v>
      </c>
      <c r="I141" s="56" t="s">
        <v>39</v>
      </c>
      <c r="J141" s="56"/>
      <c r="K141" s="56"/>
    </row>
    <row r="142" spans="1:13" s="50" customFormat="1" ht="189.95" customHeight="1" thickBot="1">
      <c r="A142" s="63" t="s">
        <v>234</v>
      </c>
      <c r="B142" s="54"/>
      <c r="C142" s="54"/>
      <c r="D142" s="54"/>
      <c r="E142" s="58"/>
      <c r="F142" s="54"/>
      <c r="G142" s="54"/>
      <c r="H142" s="54"/>
      <c r="I142" s="54"/>
      <c r="J142" s="54"/>
      <c r="K142" s="54"/>
      <c r="L142" s="49"/>
      <c r="M142" s="49"/>
    </row>
    <row r="143" spans="1:13" ht="145.5" customHeight="1" thickBot="1">
      <c r="A143" s="64" t="s">
        <v>0</v>
      </c>
      <c r="B143" s="213" t="s">
        <v>3424</v>
      </c>
      <c r="C143" s="500" t="s">
        <v>3395</v>
      </c>
      <c r="D143" s="56" t="s">
        <v>3398</v>
      </c>
      <c r="E143" s="57" t="s">
        <v>2862</v>
      </c>
      <c r="F143" s="56" t="s">
        <v>2733</v>
      </c>
      <c r="G143" s="56" t="s">
        <v>2861</v>
      </c>
      <c r="H143" s="56"/>
      <c r="I143" s="56" t="s">
        <v>211</v>
      </c>
      <c r="J143" s="56"/>
      <c r="K143" s="56"/>
    </row>
    <row r="144" spans="1:13" s="50" customFormat="1" ht="189.95" customHeight="1" thickBot="1">
      <c r="A144" s="63" t="s">
        <v>234</v>
      </c>
      <c r="B144" s="54"/>
      <c r="C144" s="54"/>
      <c r="D144" s="54"/>
      <c r="E144" s="58"/>
      <c r="F144" s="54"/>
      <c r="G144" s="54"/>
      <c r="H144" s="54"/>
      <c r="I144" s="54"/>
      <c r="J144" s="54"/>
      <c r="K144" s="54"/>
      <c r="L144" s="49"/>
      <c r="M144" s="49"/>
    </row>
    <row r="145" spans="1:13" ht="145.5" customHeight="1" thickBot="1">
      <c r="A145" s="64" t="s">
        <v>15</v>
      </c>
      <c r="B145" s="56" t="s">
        <v>653</v>
      </c>
      <c r="C145" s="56"/>
      <c r="D145" s="56"/>
      <c r="E145" s="57" t="s">
        <v>632</v>
      </c>
      <c r="F145" s="56" t="s">
        <v>674</v>
      </c>
      <c r="G145" s="56" t="s">
        <v>152</v>
      </c>
      <c r="H145" s="56" t="s">
        <v>25</v>
      </c>
      <c r="I145" s="56" t="s">
        <v>219</v>
      </c>
      <c r="J145" s="56"/>
      <c r="K145" s="56"/>
    </row>
    <row r="146" spans="1:13" s="50" customFormat="1" ht="189.95" customHeight="1" thickBot="1">
      <c r="A146" s="63" t="s">
        <v>234</v>
      </c>
      <c r="B146" s="54"/>
      <c r="C146" s="54"/>
      <c r="D146" s="54"/>
      <c r="E146" s="58"/>
      <c r="F146" s="54"/>
      <c r="G146" s="54"/>
      <c r="H146" s="54"/>
      <c r="I146" s="54"/>
      <c r="J146" s="54"/>
      <c r="K146" s="54"/>
      <c r="L146" s="49"/>
      <c r="M146" s="49"/>
    </row>
    <row r="147" spans="1:13" ht="145.5" customHeight="1" thickBot="1">
      <c r="A147" s="64" t="s">
        <v>34</v>
      </c>
      <c r="B147" s="187" t="s">
        <v>1330</v>
      </c>
      <c r="C147" s="56" t="s">
        <v>3413</v>
      </c>
      <c r="D147" s="141"/>
      <c r="E147" s="57" t="s">
        <v>385</v>
      </c>
      <c r="F147" s="56" t="s">
        <v>1331</v>
      </c>
      <c r="G147" s="56" t="s">
        <v>1332</v>
      </c>
      <c r="H147" s="56" t="s">
        <v>213</v>
      </c>
      <c r="I147" s="56" t="s">
        <v>370</v>
      </c>
      <c r="J147" s="56"/>
      <c r="K147" s="56"/>
    </row>
    <row r="148" spans="1:13" s="50" customFormat="1" ht="189.95" customHeight="1" thickBot="1">
      <c r="A148" s="63" t="s">
        <v>234</v>
      </c>
      <c r="B148" s="54"/>
      <c r="C148" s="54"/>
      <c r="D148" s="54"/>
      <c r="E148" s="58"/>
      <c r="F148" s="54"/>
      <c r="G148" s="54"/>
      <c r="H148" s="54"/>
      <c r="I148" s="54"/>
      <c r="J148" s="54"/>
      <c r="K148" s="54"/>
      <c r="L148" s="49"/>
      <c r="M148" s="49"/>
    </row>
    <row r="149" spans="1:13" ht="145.5" customHeight="1" thickBot="1">
      <c r="A149" s="64" t="s">
        <v>212</v>
      </c>
      <c r="B149" s="141" t="s">
        <v>2571</v>
      </c>
      <c r="C149" s="57" t="s">
        <v>2514</v>
      </c>
      <c r="D149" s="141"/>
      <c r="E149" s="57" t="s">
        <v>2378</v>
      </c>
      <c r="F149" s="56" t="s">
        <v>2379</v>
      </c>
      <c r="G149" s="56" t="s">
        <v>722</v>
      </c>
      <c r="H149" s="56" t="s">
        <v>503</v>
      </c>
      <c r="I149" s="56" t="s">
        <v>86</v>
      </c>
      <c r="J149" s="56"/>
      <c r="K149" s="56"/>
    </row>
    <row r="150" spans="1:13" s="50" customFormat="1" ht="189.95" customHeight="1" thickBot="1">
      <c r="A150" s="63" t="s">
        <v>234</v>
      </c>
      <c r="B150" s="54"/>
      <c r="C150" s="54"/>
      <c r="D150" s="54"/>
      <c r="E150" s="58"/>
      <c r="F150" s="54"/>
      <c r="G150" s="54"/>
      <c r="H150" s="54"/>
      <c r="I150" s="54"/>
      <c r="J150" s="54"/>
      <c r="K150" s="54"/>
      <c r="L150" s="49"/>
      <c r="M150" s="49"/>
    </row>
    <row r="151" spans="1:13" ht="145.5" customHeight="1" thickBot="1">
      <c r="A151" s="64" t="s">
        <v>31</v>
      </c>
      <c r="B151" s="56" t="s">
        <v>266</v>
      </c>
      <c r="C151" s="56"/>
      <c r="D151" s="56" t="s">
        <v>267</v>
      </c>
      <c r="E151" s="57" t="s">
        <v>96</v>
      </c>
      <c r="F151" s="56" t="s">
        <v>214</v>
      </c>
      <c r="G151" s="56" t="s">
        <v>225</v>
      </c>
      <c r="H151" s="56"/>
      <c r="I151" s="56" t="s">
        <v>21</v>
      </c>
      <c r="J151" s="56"/>
      <c r="K151" s="56"/>
    </row>
    <row r="152" spans="1:13" s="50" customFormat="1" ht="189.95" customHeight="1" thickBot="1">
      <c r="A152" s="63" t="s">
        <v>234</v>
      </c>
      <c r="B152" s="54"/>
      <c r="C152" s="54"/>
      <c r="D152" s="54"/>
      <c r="E152" s="58"/>
      <c r="F152" s="54"/>
      <c r="G152" s="54"/>
      <c r="H152" s="54"/>
      <c r="I152" s="54"/>
      <c r="J152" s="54"/>
      <c r="K152" s="54"/>
      <c r="L152" s="49"/>
      <c r="M152" s="49"/>
    </row>
    <row r="153" spans="1:13" ht="145.5" customHeight="1" thickBot="1">
      <c r="A153" s="64" t="s">
        <v>72</v>
      </c>
      <c r="B153" s="187" t="s">
        <v>726</v>
      </c>
      <c r="C153" s="56"/>
      <c r="D153" s="56"/>
      <c r="E153" s="57" t="s">
        <v>727</v>
      </c>
      <c r="F153" s="56" t="s">
        <v>728</v>
      </c>
      <c r="G153" s="56" t="s">
        <v>481</v>
      </c>
      <c r="H153" s="56"/>
      <c r="I153" s="56" t="s">
        <v>50</v>
      </c>
      <c r="J153" s="56"/>
      <c r="K153" s="56"/>
    </row>
    <row r="154" spans="1:13" s="50" customFormat="1" ht="189.95" customHeight="1" thickBot="1">
      <c r="A154" s="63" t="s">
        <v>234</v>
      </c>
      <c r="B154" s="54"/>
      <c r="C154" s="54"/>
      <c r="D154" s="54"/>
      <c r="E154" s="58"/>
      <c r="F154" s="54"/>
      <c r="G154" s="54"/>
      <c r="H154" s="54"/>
      <c r="I154" s="54"/>
      <c r="J154" s="54"/>
      <c r="K154" s="54"/>
      <c r="L154" s="49"/>
      <c r="M154" s="49"/>
    </row>
    <row r="155" spans="1:13" ht="145.5" customHeight="1" thickBot="1">
      <c r="A155" s="64" t="s">
        <v>24</v>
      </c>
      <c r="B155" s="187" t="s">
        <v>2204</v>
      </c>
      <c r="C155" s="187" t="s">
        <v>2205</v>
      </c>
      <c r="D155" s="57"/>
      <c r="E155" s="57" t="s">
        <v>965</v>
      </c>
      <c r="F155" s="56" t="s">
        <v>966</v>
      </c>
      <c r="G155" s="56" t="s">
        <v>833</v>
      </c>
      <c r="H155" s="56" t="s">
        <v>78</v>
      </c>
      <c r="I155" s="56" t="s">
        <v>410</v>
      </c>
      <c r="J155" s="56" t="s">
        <v>741</v>
      </c>
      <c r="K155" s="56"/>
    </row>
    <row r="156" spans="1:13" s="50" customFormat="1" ht="189.95" customHeight="1" thickBot="1">
      <c r="A156" s="63" t="s">
        <v>234</v>
      </c>
      <c r="B156" s="54"/>
      <c r="C156" s="54"/>
      <c r="D156" s="54"/>
      <c r="E156" s="58"/>
      <c r="F156" s="54"/>
      <c r="G156" s="54"/>
      <c r="H156" s="54"/>
      <c r="I156" s="54"/>
      <c r="J156" s="54"/>
      <c r="K156" s="54"/>
      <c r="L156" s="49"/>
      <c r="M156" s="49"/>
    </row>
    <row r="157" spans="1:13" ht="145.5" customHeight="1" thickBot="1">
      <c r="A157" s="64" t="s">
        <v>237</v>
      </c>
      <c r="B157" s="56" t="s">
        <v>709</v>
      </c>
      <c r="C157" s="56"/>
      <c r="D157" s="56"/>
      <c r="E157" s="57" t="s">
        <v>732</v>
      </c>
      <c r="F157" s="56" t="s">
        <v>733</v>
      </c>
      <c r="G157" s="56" t="s">
        <v>285</v>
      </c>
      <c r="H157" s="56" t="s">
        <v>284</v>
      </c>
      <c r="I157" s="56" t="s">
        <v>218</v>
      </c>
      <c r="J157" s="56"/>
      <c r="K157" s="56"/>
    </row>
    <row r="158" spans="1:13" s="50" customFormat="1" ht="189.95" customHeight="1" thickBot="1">
      <c r="A158" s="63" t="s">
        <v>40</v>
      </c>
      <c r="B158" s="54"/>
      <c r="C158" s="54"/>
      <c r="D158" s="54"/>
      <c r="E158" s="58"/>
      <c r="F158" s="54"/>
      <c r="G158" s="54"/>
      <c r="H158" s="54"/>
      <c r="I158" s="54"/>
      <c r="J158" s="54"/>
      <c r="K158" s="54"/>
      <c r="L158" s="49"/>
      <c r="M158" s="49"/>
    </row>
    <row r="159" spans="1:13" ht="145.5" customHeight="1" thickBot="1">
      <c r="A159" s="64" t="s">
        <v>271</v>
      </c>
      <c r="B159" s="56" t="s">
        <v>3380</v>
      </c>
      <c r="C159" s="56" t="s">
        <v>3381</v>
      </c>
      <c r="D159" s="141" t="s">
        <v>3382</v>
      </c>
      <c r="E159" s="57" t="s">
        <v>899</v>
      </c>
      <c r="F159" s="56" t="s">
        <v>2082</v>
      </c>
      <c r="G159" s="56" t="s">
        <v>900</v>
      </c>
      <c r="H159" s="56" t="s">
        <v>652</v>
      </c>
      <c r="I159" s="56" t="s">
        <v>272</v>
      </c>
      <c r="J159" s="56"/>
      <c r="K159" s="56"/>
    </row>
    <row r="160" spans="1:13" s="50" customFormat="1" ht="189.95" customHeight="1" thickBot="1">
      <c r="A160" s="63" t="s">
        <v>234</v>
      </c>
      <c r="B160" s="54"/>
      <c r="C160" s="54"/>
      <c r="D160" s="54"/>
      <c r="E160" s="58"/>
      <c r="F160" s="54"/>
      <c r="G160" s="54"/>
      <c r="H160" s="54"/>
      <c r="I160" s="54"/>
      <c r="J160" s="54"/>
      <c r="K160" s="54"/>
      <c r="L160" s="49"/>
      <c r="M160" s="49"/>
    </row>
    <row r="161" spans="1:13" ht="145.5" customHeight="1" thickBot="1">
      <c r="A161" s="64" t="s">
        <v>49</v>
      </c>
      <c r="B161" s="57"/>
      <c r="C161" s="141" t="s">
        <v>3023</v>
      </c>
      <c r="D161" s="57" t="s">
        <v>2870</v>
      </c>
      <c r="E161" s="57" t="s">
        <v>2713</v>
      </c>
      <c r="F161" s="56" t="s">
        <v>504</v>
      </c>
      <c r="G161" s="56" t="s">
        <v>821</v>
      </c>
      <c r="H161" s="141"/>
      <c r="I161" s="56" t="s">
        <v>279</v>
      </c>
      <c r="J161" s="56"/>
      <c r="K161" s="56"/>
    </row>
    <row r="162" spans="1:13" s="50" customFormat="1" ht="189.95" customHeight="1" thickBot="1">
      <c r="A162" s="63" t="s">
        <v>234</v>
      </c>
      <c r="B162" s="54"/>
      <c r="C162" s="54"/>
      <c r="D162" s="54"/>
      <c r="E162" s="58"/>
      <c r="F162" s="54"/>
      <c r="G162" s="54"/>
      <c r="H162" s="54"/>
      <c r="I162" s="54"/>
      <c r="J162" s="54"/>
      <c r="K162" s="54"/>
      <c r="L162" s="49"/>
      <c r="M162" s="49"/>
    </row>
    <row r="163" spans="1:13" ht="145.5" customHeight="1" thickBot="1">
      <c r="A163" s="64" t="s">
        <v>282</v>
      </c>
      <c r="B163" s="207" t="s">
        <v>1791</v>
      </c>
      <c r="C163" s="56"/>
      <c r="D163" s="207" t="s">
        <v>3388</v>
      </c>
      <c r="E163" s="57" t="s">
        <v>382</v>
      </c>
      <c r="F163" s="56" t="s">
        <v>316</v>
      </c>
      <c r="G163" s="56" t="s">
        <v>976</v>
      </c>
      <c r="H163" s="56" t="s">
        <v>376</v>
      </c>
      <c r="I163" s="56" t="s">
        <v>293</v>
      </c>
      <c r="J163" s="56"/>
      <c r="K163" s="56"/>
    </row>
    <row r="164" spans="1:13" s="50" customFormat="1" ht="189.95" customHeight="1" thickBot="1">
      <c r="A164" s="63" t="s">
        <v>234</v>
      </c>
      <c r="B164" s="54"/>
      <c r="C164" s="54"/>
      <c r="D164" s="54"/>
      <c r="E164" s="58"/>
      <c r="F164" s="54"/>
      <c r="G164" s="54"/>
      <c r="H164" s="54"/>
      <c r="I164" s="54"/>
      <c r="J164" s="54"/>
      <c r="K164" s="54"/>
      <c r="L164" s="49"/>
      <c r="M164" s="49"/>
    </row>
    <row r="165" spans="1:13" ht="145.5" customHeight="1" thickBot="1">
      <c r="A165" s="64" t="s">
        <v>289</v>
      </c>
      <c r="B165" s="56" t="s">
        <v>1052</v>
      </c>
      <c r="C165" s="56"/>
      <c r="D165" s="56"/>
      <c r="E165" s="57" t="s">
        <v>1051</v>
      </c>
      <c r="F165" s="56" t="s">
        <v>1050</v>
      </c>
      <c r="G165" s="56" t="s">
        <v>476</v>
      </c>
      <c r="H165" s="56"/>
      <c r="I165" s="56" t="s">
        <v>290</v>
      </c>
      <c r="J165" s="56"/>
      <c r="K165" s="56"/>
    </row>
    <row r="166" spans="1:13" s="50" customFormat="1" ht="189.95" customHeight="1" thickBot="1">
      <c r="A166" s="63" t="s">
        <v>234</v>
      </c>
      <c r="B166" s="54"/>
      <c r="C166" s="54"/>
      <c r="D166" s="54"/>
      <c r="E166" s="58"/>
      <c r="F166" s="54"/>
      <c r="G166" s="54"/>
      <c r="H166" s="54"/>
      <c r="I166" s="54"/>
      <c r="J166" s="54"/>
      <c r="K166" s="54"/>
      <c r="L166" s="49"/>
      <c r="M166" s="49"/>
    </row>
    <row r="167" spans="1:13" ht="145.5" customHeight="1" thickBot="1">
      <c r="A167" s="64" t="s">
        <v>27</v>
      </c>
      <c r="B167" s="56"/>
      <c r="C167" s="141"/>
      <c r="D167" s="56" t="s">
        <v>3425</v>
      </c>
      <c r="E167" s="57" t="s">
        <v>3118</v>
      </c>
      <c r="F167" s="56" t="s">
        <v>3119</v>
      </c>
      <c r="G167" s="56" t="s">
        <v>725</v>
      </c>
      <c r="H167" s="56"/>
      <c r="I167" s="56" t="s">
        <v>292</v>
      </c>
      <c r="J167" s="56"/>
      <c r="K167" s="56"/>
    </row>
    <row r="168" spans="1:13" s="50" customFormat="1" ht="189.95" customHeight="1" thickBot="1">
      <c r="A168" s="63" t="s">
        <v>234</v>
      </c>
      <c r="B168" s="54"/>
      <c r="C168" s="54"/>
      <c r="D168" s="54"/>
      <c r="E168" s="58"/>
      <c r="F168" s="54"/>
      <c r="G168" s="54"/>
      <c r="H168" s="54"/>
      <c r="I168" s="54"/>
      <c r="J168" s="54"/>
      <c r="K168" s="54"/>
      <c r="L168" s="49"/>
      <c r="M168" s="49"/>
    </row>
    <row r="169" spans="1:13" ht="145.5" customHeight="1" thickBot="1">
      <c r="A169" s="64" t="s">
        <v>378</v>
      </c>
      <c r="B169" s="56"/>
      <c r="C169" s="56"/>
      <c r="D169" s="56"/>
      <c r="E169" s="57" t="s">
        <v>380</v>
      </c>
      <c r="F169" s="56" t="s">
        <v>381</v>
      </c>
      <c r="G169" s="56" t="s">
        <v>379</v>
      </c>
      <c r="H169" s="56"/>
      <c r="I169" s="56"/>
      <c r="J169" s="56"/>
      <c r="K169" s="56"/>
    </row>
    <row r="170" spans="1:13" s="50" customFormat="1" ht="189.95" customHeight="1" thickBot="1">
      <c r="A170" s="63" t="s">
        <v>234</v>
      </c>
      <c r="B170" s="54"/>
      <c r="C170" s="54"/>
      <c r="D170" s="54"/>
      <c r="E170" s="58"/>
      <c r="F170" s="54"/>
      <c r="G170" s="54"/>
      <c r="H170" s="54"/>
      <c r="I170" s="54"/>
      <c r="J170" s="54"/>
      <c r="K170" s="54"/>
      <c r="L170" s="49"/>
      <c r="M170" s="49"/>
    </row>
    <row r="171" spans="1:13" ht="145.5" customHeight="1" thickBot="1">
      <c r="A171" s="64" t="s">
        <v>348</v>
      </c>
      <c r="B171" s="56" t="s">
        <v>488</v>
      </c>
      <c r="C171" s="56"/>
      <c r="D171" s="56" t="s">
        <v>489</v>
      </c>
      <c r="E171" s="57" t="s">
        <v>650</v>
      </c>
      <c r="F171" s="56" t="s">
        <v>651</v>
      </c>
      <c r="G171" s="56" t="s">
        <v>475</v>
      </c>
      <c r="H171" s="56"/>
      <c r="I171" s="56"/>
      <c r="J171" s="56"/>
      <c r="K171" s="56"/>
    </row>
    <row r="172" spans="1:13" s="50" customFormat="1" ht="189.95" customHeight="1" thickBot="1">
      <c r="A172" s="63" t="s">
        <v>234</v>
      </c>
      <c r="B172" s="54"/>
      <c r="C172" s="54"/>
      <c r="D172" s="54"/>
      <c r="E172" s="58"/>
      <c r="F172" s="54"/>
      <c r="G172" s="54"/>
      <c r="H172" s="54"/>
      <c r="I172" s="54"/>
      <c r="J172" s="54"/>
      <c r="K172" s="54"/>
      <c r="L172" s="49"/>
      <c r="M172" s="49"/>
    </row>
    <row r="173" spans="1:13" ht="145.5" customHeight="1" thickBot="1">
      <c r="A173" s="64" t="s">
        <v>482</v>
      </c>
      <c r="B173" s="56" t="s">
        <v>2871</v>
      </c>
      <c r="C173" s="57" t="s">
        <v>2872</v>
      </c>
      <c r="D173" s="56"/>
      <c r="E173" s="57" t="s">
        <v>485</v>
      </c>
      <c r="F173" s="56" t="s">
        <v>1026</v>
      </c>
      <c r="G173" s="56" t="s">
        <v>487</v>
      </c>
      <c r="H173" s="56"/>
      <c r="I173" s="56"/>
      <c r="J173" s="56"/>
      <c r="K173" s="56"/>
    </row>
    <row r="174" spans="1:13" s="50" customFormat="1" ht="189.95" customHeight="1" thickBot="1">
      <c r="A174" s="63" t="s">
        <v>234</v>
      </c>
      <c r="B174" s="54"/>
      <c r="C174" s="54"/>
      <c r="D174" s="54"/>
      <c r="E174" s="58"/>
      <c r="F174" s="54"/>
      <c r="G174" s="54"/>
      <c r="H174" s="54"/>
      <c r="I174" s="54"/>
      <c r="J174" s="54"/>
      <c r="K174" s="54"/>
      <c r="L174" s="49"/>
      <c r="M174" s="49"/>
    </row>
    <row r="175" spans="1:13" ht="145.5" customHeight="1" thickBot="1">
      <c r="A175" s="64" t="s">
        <v>631</v>
      </c>
      <c r="B175" s="213" t="s">
        <v>3334</v>
      </c>
      <c r="C175" s="141" t="s">
        <v>3207</v>
      </c>
      <c r="D175" s="141" t="s">
        <v>708</v>
      </c>
      <c r="E175" s="57" t="s">
        <v>3136</v>
      </c>
      <c r="F175" s="56" t="s">
        <v>3137</v>
      </c>
      <c r="G175" s="56" t="s">
        <v>664</v>
      </c>
      <c r="H175" s="56"/>
      <c r="I175" s="56"/>
      <c r="J175" s="56"/>
      <c r="K175" s="56"/>
    </row>
    <row r="176" spans="1:13" s="50" customFormat="1" ht="189.95" customHeight="1" thickBot="1">
      <c r="A176" s="63" t="s">
        <v>234</v>
      </c>
      <c r="B176" s="54"/>
      <c r="C176" s="54"/>
      <c r="D176" s="54"/>
      <c r="E176" s="58"/>
      <c r="F176" s="54"/>
      <c r="G176" s="54"/>
      <c r="H176" s="54"/>
      <c r="I176" s="54"/>
      <c r="J176" s="54"/>
      <c r="K176" s="54"/>
      <c r="L176" s="49"/>
      <c r="M176" s="49"/>
    </row>
    <row r="177" spans="1:13" ht="145.5" customHeight="1" thickBot="1">
      <c r="A177" s="64" t="s">
        <v>654</v>
      </c>
      <c r="B177" s="56"/>
      <c r="C177" s="56"/>
      <c r="D177" s="207" t="s">
        <v>2028</v>
      </c>
      <c r="E177" s="57" t="s">
        <v>3403</v>
      </c>
      <c r="F177" s="56" t="s">
        <v>3402</v>
      </c>
      <c r="G177" s="56" t="s">
        <v>724</v>
      </c>
      <c r="H177" s="56"/>
      <c r="I177" s="56"/>
      <c r="J177" s="56"/>
      <c r="K177" s="56"/>
    </row>
    <row r="178" spans="1:13" s="50" customFormat="1" ht="189.95" customHeight="1" thickBot="1">
      <c r="A178" s="63" t="s">
        <v>234</v>
      </c>
      <c r="B178" s="54"/>
      <c r="C178" s="54"/>
      <c r="D178" s="54"/>
      <c r="E178" s="58"/>
      <c r="F178" s="54"/>
      <c r="G178" s="54"/>
      <c r="H178" s="54"/>
      <c r="I178" s="54"/>
      <c r="J178" s="54"/>
      <c r="K178" s="54"/>
      <c r="L178" s="49"/>
      <c r="M178" s="49"/>
    </row>
    <row r="179" spans="1:13" ht="145.5" customHeight="1" thickBot="1">
      <c r="A179" s="64" t="s">
        <v>667</v>
      </c>
      <c r="B179" s="56"/>
      <c r="C179" s="56" t="s">
        <v>668</v>
      </c>
      <c r="D179" s="56"/>
      <c r="E179" s="57" t="s">
        <v>669</v>
      </c>
      <c r="F179" s="56" t="s">
        <v>670</v>
      </c>
      <c r="G179" s="56"/>
      <c r="H179" s="56"/>
      <c r="I179" s="56"/>
      <c r="J179" s="56"/>
      <c r="K179" s="56"/>
    </row>
    <row r="180" spans="1:13" s="50" customFormat="1" ht="189.95" customHeight="1" thickBot="1">
      <c r="A180" s="63" t="s">
        <v>234</v>
      </c>
      <c r="B180" s="54"/>
      <c r="C180" s="54"/>
      <c r="D180" s="54"/>
      <c r="E180" s="58"/>
      <c r="F180" s="54"/>
      <c r="G180" s="54"/>
      <c r="H180" s="54"/>
      <c r="I180" s="54"/>
      <c r="J180" s="54"/>
      <c r="K180" s="54"/>
      <c r="L180" s="49"/>
      <c r="M180" s="49"/>
    </row>
    <row r="181" spans="1:13" ht="145.5" customHeight="1" thickBot="1">
      <c r="A181" s="64" t="s">
        <v>660</v>
      </c>
      <c r="B181" s="187" t="s">
        <v>663</v>
      </c>
      <c r="C181" s="56"/>
      <c r="D181" s="141"/>
      <c r="E181" s="57" t="s">
        <v>108</v>
      </c>
      <c r="F181" s="56" t="s">
        <v>662</v>
      </c>
      <c r="G181" s="56" t="s">
        <v>661</v>
      </c>
      <c r="H181" s="56"/>
      <c r="I181" s="56"/>
      <c r="J181" s="56"/>
      <c r="K181" s="56"/>
    </row>
    <row r="182" spans="1:13" s="50" customFormat="1" ht="189.95" customHeight="1" thickBot="1">
      <c r="A182" s="63" t="s">
        <v>234</v>
      </c>
      <c r="B182" s="54"/>
      <c r="C182" s="54"/>
      <c r="D182" s="54"/>
      <c r="E182" s="58"/>
      <c r="F182" s="54"/>
      <c r="G182" s="54"/>
      <c r="H182" s="54"/>
      <c r="I182" s="54"/>
      <c r="J182" s="54"/>
      <c r="K182" s="54"/>
      <c r="L182" s="49"/>
      <c r="M182" s="49"/>
    </row>
    <row r="183" spans="1:13" ht="145.5" customHeight="1" thickBot="1">
      <c r="A183" s="64" t="s">
        <v>673</v>
      </c>
      <c r="B183" s="56"/>
      <c r="C183" s="56" t="s">
        <v>675</v>
      </c>
      <c r="D183" s="141" t="s">
        <v>706</v>
      </c>
      <c r="E183" s="57" t="s">
        <v>676</v>
      </c>
      <c r="F183" s="56" t="s">
        <v>678</v>
      </c>
      <c r="G183" s="56" t="s">
        <v>677</v>
      </c>
      <c r="H183" s="56"/>
      <c r="I183" s="56" t="s">
        <v>696</v>
      </c>
      <c r="J183" s="56"/>
      <c r="K183" s="56"/>
    </row>
    <row r="184" spans="1:13" s="50" customFormat="1" ht="189.95" customHeight="1" thickBot="1">
      <c r="A184" s="63" t="s">
        <v>234</v>
      </c>
      <c r="B184" s="54"/>
      <c r="C184" s="54"/>
      <c r="D184" s="54"/>
      <c r="E184" s="58"/>
      <c r="F184" s="54"/>
      <c r="G184" s="54"/>
      <c r="H184" s="54"/>
      <c r="I184" s="54"/>
      <c r="J184" s="54"/>
      <c r="K184" s="54"/>
      <c r="L184" s="49"/>
      <c r="M184" s="49"/>
    </row>
    <row r="185" spans="1:13" ht="145.5" customHeight="1" thickBot="1">
      <c r="A185" s="64" t="s">
        <v>681</v>
      </c>
      <c r="B185" s="56"/>
      <c r="C185" s="56" t="s">
        <v>705</v>
      </c>
      <c r="D185" s="141" t="s">
        <v>964</v>
      </c>
      <c r="E185" s="141" t="s">
        <v>684</v>
      </c>
      <c r="F185" s="56" t="s">
        <v>963</v>
      </c>
      <c r="G185" s="56" t="s">
        <v>682</v>
      </c>
      <c r="H185" s="56" t="s">
        <v>683</v>
      </c>
      <c r="I185" s="56" t="s">
        <v>685</v>
      </c>
      <c r="J185" s="56"/>
      <c r="K185" s="56"/>
    </row>
    <row r="186" spans="1:13" s="50" customFormat="1" ht="189.95" customHeight="1" thickBot="1">
      <c r="A186" s="63" t="s">
        <v>234</v>
      </c>
      <c r="B186" s="54"/>
      <c r="C186" s="54"/>
      <c r="D186" s="54"/>
      <c r="E186" s="58"/>
      <c r="F186" s="54"/>
      <c r="G186" s="54"/>
      <c r="H186" s="54"/>
      <c r="I186" s="54"/>
      <c r="J186" s="54"/>
      <c r="K186" s="54"/>
      <c r="L186" s="49"/>
      <c r="M186" s="49"/>
    </row>
    <row r="187" spans="1:13" ht="145.5" customHeight="1" thickBot="1">
      <c r="A187" s="64" t="s">
        <v>693</v>
      </c>
      <c r="B187" s="56"/>
      <c r="C187" s="56" t="s">
        <v>695</v>
      </c>
      <c r="D187" s="141" t="s">
        <v>707</v>
      </c>
      <c r="E187" s="57" t="s">
        <v>698</v>
      </c>
      <c r="F187" s="56" t="s">
        <v>699</v>
      </c>
      <c r="G187" s="56" t="s">
        <v>694</v>
      </c>
      <c r="H187" s="56"/>
      <c r="I187" s="56" t="s">
        <v>697</v>
      </c>
      <c r="J187" s="56"/>
      <c r="K187" s="56"/>
    </row>
    <row r="188" spans="1:13" s="50" customFormat="1" ht="189.95" customHeight="1" thickBot="1">
      <c r="A188" s="63" t="s">
        <v>234</v>
      </c>
      <c r="B188" s="54"/>
      <c r="C188" s="54"/>
      <c r="D188" s="54"/>
      <c r="E188" s="58"/>
      <c r="F188" s="54"/>
      <c r="G188" s="54"/>
      <c r="H188" s="54"/>
      <c r="I188" s="54"/>
      <c r="J188" s="54"/>
      <c r="K188" s="54"/>
      <c r="L188" s="49"/>
      <c r="M188" s="49"/>
    </row>
    <row r="189" spans="1:13" ht="145.5" customHeight="1" thickBot="1">
      <c r="A189" s="64" t="s">
        <v>700</v>
      </c>
      <c r="B189" s="205" t="s">
        <v>2554</v>
      </c>
      <c r="C189" s="56" t="s">
        <v>3170</v>
      </c>
      <c r="D189" s="141"/>
      <c r="E189" s="57" t="s">
        <v>2245</v>
      </c>
      <c r="F189" s="56" t="s">
        <v>701</v>
      </c>
      <c r="G189" s="56" t="s">
        <v>702</v>
      </c>
      <c r="H189" s="56"/>
      <c r="I189" s="56" t="s">
        <v>279</v>
      </c>
      <c r="J189" s="56"/>
      <c r="K189" s="56"/>
    </row>
    <row r="190" spans="1:13" s="50" customFormat="1" ht="189.95" customHeight="1" thickBot="1">
      <c r="A190" s="63" t="s">
        <v>234</v>
      </c>
      <c r="B190" s="54"/>
      <c r="C190" s="54"/>
      <c r="D190" s="54"/>
      <c r="E190" s="58"/>
      <c r="F190" s="54"/>
      <c r="G190" s="54"/>
      <c r="H190" s="54"/>
      <c r="I190" s="54"/>
      <c r="J190" s="54"/>
      <c r="K190" s="54"/>
      <c r="L190" s="49"/>
      <c r="M190" s="49"/>
    </row>
    <row r="191" spans="1:13" ht="145.5" customHeight="1" thickBot="1">
      <c r="A191" s="64" t="s">
        <v>723</v>
      </c>
      <c r="B191" s="354" t="s">
        <v>1157</v>
      </c>
      <c r="C191" s="57" t="s">
        <v>3377</v>
      </c>
      <c r="D191" s="56" t="s">
        <v>3378</v>
      </c>
      <c r="E191" s="57" t="s">
        <v>2392</v>
      </c>
      <c r="F191" s="56" t="s">
        <v>3379</v>
      </c>
      <c r="G191" s="56" t="s">
        <v>1156</v>
      </c>
      <c r="H191" s="56"/>
      <c r="I191" s="56"/>
      <c r="J191" s="57" t="s">
        <v>1158</v>
      </c>
      <c r="K191" s="56"/>
    </row>
    <row r="192" spans="1:13" s="50" customFormat="1" ht="189.95" customHeight="1" thickBot="1">
      <c r="A192" s="63" t="s">
        <v>234</v>
      </c>
      <c r="B192" s="54"/>
      <c r="C192" s="54"/>
      <c r="D192" s="54"/>
      <c r="E192" s="58"/>
      <c r="F192" s="54"/>
      <c r="G192" s="54"/>
      <c r="H192" s="54"/>
      <c r="I192" s="54"/>
      <c r="J192" s="54"/>
      <c r="K192" s="54"/>
      <c r="L192" s="49"/>
      <c r="M192" s="49"/>
    </row>
    <row r="193" spans="1:13" ht="145.5" customHeight="1" thickBot="1">
      <c r="A193" s="64" t="s">
        <v>812</v>
      </c>
      <c r="B193" s="56" t="s">
        <v>3353</v>
      </c>
      <c r="C193" s="56" t="s">
        <v>3359</v>
      </c>
      <c r="D193" s="56"/>
      <c r="E193" s="57" t="s">
        <v>1047</v>
      </c>
      <c r="F193" s="56" t="s">
        <v>1048</v>
      </c>
      <c r="G193" s="56" t="s">
        <v>839</v>
      </c>
      <c r="H193" s="56"/>
      <c r="I193" s="56" t="s">
        <v>813</v>
      </c>
      <c r="J193" s="56"/>
      <c r="K193" s="56"/>
    </row>
    <row r="194" spans="1:13" s="50" customFormat="1" ht="189.95" customHeight="1" thickBot="1">
      <c r="A194" s="63" t="s">
        <v>234</v>
      </c>
      <c r="B194" s="54"/>
      <c r="C194" s="54"/>
      <c r="D194" s="54"/>
      <c r="E194" s="58"/>
      <c r="F194" s="54"/>
      <c r="G194" s="54"/>
      <c r="H194" s="54"/>
      <c r="I194" s="54"/>
      <c r="J194" s="54"/>
      <c r="K194" s="54"/>
      <c r="L194" s="49"/>
      <c r="M194" s="49"/>
    </row>
    <row r="195" spans="1:13" ht="145.5" customHeight="1" thickBot="1">
      <c r="A195" s="64" t="s">
        <v>815</v>
      </c>
      <c r="B195" s="56" t="s">
        <v>3213</v>
      </c>
      <c r="C195" s="56"/>
      <c r="D195" s="56"/>
      <c r="E195" s="57" t="s">
        <v>2712</v>
      </c>
      <c r="F195" s="56" t="s">
        <v>817</v>
      </c>
      <c r="G195" s="56" t="s">
        <v>816</v>
      </c>
      <c r="H195" s="56"/>
      <c r="I195" s="56"/>
      <c r="J195" s="56"/>
      <c r="K195" s="56"/>
    </row>
    <row r="196" spans="1:13" s="50" customFormat="1" ht="189.95" customHeight="1" thickBot="1">
      <c r="A196" s="63" t="s">
        <v>234</v>
      </c>
      <c r="B196" s="54"/>
      <c r="C196" s="54"/>
      <c r="D196" s="54"/>
      <c r="E196" s="58"/>
      <c r="F196" s="54"/>
      <c r="G196" s="54"/>
      <c r="H196" s="54"/>
      <c r="I196" s="54"/>
      <c r="J196" s="54"/>
      <c r="K196" s="54"/>
      <c r="L196" s="49"/>
      <c r="M196" s="49"/>
    </row>
    <row r="197" spans="1:13" ht="145.5" customHeight="1" thickBot="1">
      <c r="A197" s="64" t="s">
        <v>818</v>
      </c>
      <c r="B197" s="57" t="s">
        <v>3404</v>
      </c>
      <c r="C197" s="57" t="s">
        <v>3399</v>
      </c>
      <c r="D197" s="56"/>
      <c r="E197" s="57" t="s">
        <v>1053</v>
      </c>
      <c r="F197" s="56" t="s">
        <v>2102</v>
      </c>
      <c r="G197" s="56" t="s">
        <v>1855</v>
      </c>
      <c r="H197" s="56"/>
      <c r="I197" s="56"/>
      <c r="J197" s="56"/>
      <c r="K197" s="56"/>
    </row>
    <row r="198" spans="1:13" s="50" customFormat="1" ht="189.95" customHeight="1" thickBot="1">
      <c r="A198" s="63" t="s">
        <v>234</v>
      </c>
      <c r="B198" s="54"/>
      <c r="C198" s="54"/>
      <c r="D198" s="54"/>
      <c r="E198" s="58"/>
      <c r="F198" s="54"/>
      <c r="G198" s="54"/>
      <c r="H198" s="54"/>
      <c r="I198" s="54"/>
      <c r="J198" s="54"/>
      <c r="K198" s="54"/>
      <c r="L198" s="49"/>
      <c r="M198" s="49"/>
    </row>
    <row r="199" spans="1:13" ht="145.5" customHeight="1" thickBot="1">
      <c r="A199" s="64" t="s">
        <v>820</v>
      </c>
      <c r="B199" s="56" t="s">
        <v>2065</v>
      </c>
      <c r="C199" s="56"/>
      <c r="D199" s="56"/>
      <c r="E199" s="57" t="s">
        <v>901</v>
      </c>
      <c r="F199" s="56" t="s">
        <v>1958</v>
      </c>
      <c r="G199" s="57" t="s">
        <v>902</v>
      </c>
      <c r="H199" s="56"/>
      <c r="I199" s="56"/>
      <c r="J199" s="56"/>
      <c r="K199" s="56"/>
    </row>
    <row r="200" spans="1:13" s="50" customFormat="1" ht="189.95" customHeight="1" thickBot="1">
      <c r="A200" s="63" t="s">
        <v>234</v>
      </c>
      <c r="B200" s="54"/>
      <c r="C200" s="54"/>
      <c r="D200" s="54"/>
      <c r="E200" s="58"/>
      <c r="F200" s="54"/>
      <c r="G200" s="54"/>
      <c r="H200" s="54"/>
      <c r="I200" s="54"/>
      <c r="J200" s="54"/>
      <c r="K200" s="54"/>
      <c r="L200" s="49"/>
      <c r="M200" s="49"/>
    </row>
    <row r="201" spans="1:13" ht="145.5" customHeight="1" thickBot="1">
      <c r="A201" s="64" t="s">
        <v>1281</v>
      </c>
      <c r="B201" s="56" t="s">
        <v>3422</v>
      </c>
      <c r="C201" s="56" t="s">
        <v>3423</v>
      </c>
      <c r="D201" s="56"/>
      <c r="E201" s="57" t="s">
        <v>1282</v>
      </c>
      <c r="F201" s="56" t="s">
        <v>1283</v>
      </c>
      <c r="G201" s="56" t="s">
        <v>1878</v>
      </c>
      <c r="H201" s="56"/>
      <c r="I201" s="56"/>
      <c r="J201" s="56" t="s">
        <v>1366</v>
      </c>
      <c r="K201" s="56"/>
    </row>
    <row r="202" spans="1:13" s="50" customFormat="1" ht="189.95" customHeight="1" thickBot="1">
      <c r="A202" s="63" t="s">
        <v>234</v>
      </c>
      <c r="B202" s="54"/>
      <c r="C202" s="54"/>
      <c r="D202" s="54"/>
      <c r="E202" s="58"/>
      <c r="F202" s="54"/>
      <c r="G202" s="54"/>
      <c r="H202" s="54"/>
      <c r="I202" s="54"/>
      <c r="J202" s="54"/>
      <c r="K202" s="54"/>
      <c r="L202" s="49"/>
      <c r="M202" s="49"/>
    </row>
    <row r="203" spans="1:13" ht="145.5" customHeight="1" thickBot="1">
      <c r="A203" s="64" t="s">
        <v>890</v>
      </c>
      <c r="B203" s="57"/>
      <c r="C203" s="57"/>
      <c r="D203" s="57" t="s">
        <v>3414</v>
      </c>
      <c r="E203" s="57" t="s">
        <v>1011</v>
      </c>
      <c r="F203" s="56" t="s">
        <v>903</v>
      </c>
      <c r="G203" s="57" t="s">
        <v>904</v>
      </c>
      <c r="H203" s="56"/>
      <c r="I203" s="56"/>
      <c r="J203" s="56"/>
      <c r="K203" s="56"/>
    </row>
    <row r="204" spans="1:13" s="50" customFormat="1" ht="189.95" customHeight="1" thickBot="1">
      <c r="A204" s="63" t="s">
        <v>234</v>
      </c>
      <c r="B204" s="54"/>
      <c r="C204" s="54"/>
      <c r="D204" s="54"/>
      <c r="E204" s="58"/>
      <c r="F204" s="54"/>
      <c r="G204" s="54"/>
      <c r="H204" s="54"/>
      <c r="I204" s="54"/>
      <c r="J204" s="54"/>
      <c r="K204" s="54"/>
      <c r="L204" s="49"/>
      <c r="M204" s="49"/>
    </row>
    <row r="205" spans="1:13" ht="145.5" customHeight="1" thickBot="1">
      <c r="A205" s="64" t="s">
        <v>905</v>
      </c>
      <c r="B205" s="56"/>
      <c r="C205" s="56"/>
      <c r="D205" s="57" t="s">
        <v>906</v>
      </c>
      <c r="E205" s="57" t="s">
        <v>907</v>
      </c>
      <c r="F205" s="56" t="s">
        <v>908</v>
      </c>
      <c r="G205" s="56" t="s">
        <v>909</v>
      </c>
      <c r="H205" s="56"/>
      <c r="I205" s="56"/>
      <c r="J205" s="56"/>
      <c r="K205" s="56"/>
    </row>
    <row r="206" spans="1:13" s="50" customFormat="1" ht="189.95" customHeight="1" thickBot="1">
      <c r="A206" s="63" t="s">
        <v>234</v>
      </c>
      <c r="B206" s="54"/>
      <c r="C206" s="54"/>
      <c r="D206" s="54"/>
      <c r="E206" s="58"/>
      <c r="F206" s="54"/>
      <c r="G206" s="54"/>
      <c r="H206" s="54"/>
      <c r="I206" s="54"/>
      <c r="J206" s="54"/>
      <c r="K206" s="54"/>
      <c r="L206" s="49"/>
      <c r="M206" s="49"/>
    </row>
    <row r="207" spans="1:13" ht="145.5" customHeight="1" thickBot="1">
      <c r="A207" s="64" t="s">
        <v>1118</v>
      </c>
      <c r="B207" s="56" t="s">
        <v>3143</v>
      </c>
      <c r="C207" s="56"/>
      <c r="D207" s="56"/>
      <c r="E207" s="57" t="s">
        <v>1119</v>
      </c>
      <c r="F207" s="56" t="s">
        <v>1120</v>
      </c>
      <c r="G207" s="56"/>
      <c r="H207" s="56"/>
      <c r="I207" s="56"/>
      <c r="J207" s="56"/>
      <c r="K207" s="56"/>
    </row>
    <row r="208" spans="1:13" s="50" customFormat="1" ht="189.95" customHeight="1" thickBot="1">
      <c r="A208" s="63" t="s">
        <v>234</v>
      </c>
      <c r="B208" s="54"/>
      <c r="C208" s="54"/>
      <c r="D208" s="54"/>
      <c r="E208" s="58"/>
      <c r="F208" s="54"/>
      <c r="G208" s="54"/>
      <c r="H208" s="54"/>
      <c r="I208" s="54"/>
      <c r="J208" s="54"/>
      <c r="K208" s="54"/>
      <c r="L208" s="49"/>
      <c r="M208" s="49"/>
    </row>
    <row r="209" spans="1:13" ht="145.5" customHeight="1" thickBot="1">
      <c r="A209" s="64" t="s">
        <v>1714</v>
      </c>
      <c r="B209" s="141" t="s">
        <v>2646</v>
      </c>
      <c r="C209" s="56"/>
      <c r="D209" s="56"/>
      <c r="E209" s="57" t="s">
        <v>1715</v>
      </c>
      <c r="F209" s="122" t="s">
        <v>1716</v>
      </c>
      <c r="G209" s="56" t="s">
        <v>1717</v>
      </c>
      <c r="H209" s="56"/>
      <c r="I209" s="56"/>
      <c r="J209" s="56"/>
      <c r="K209" s="56"/>
    </row>
    <row r="210" spans="1:13" s="50" customFormat="1" ht="189.95" customHeight="1" thickBot="1">
      <c r="A210" s="63" t="s">
        <v>234</v>
      </c>
      <c r="B210" s="54"/>
      <c r="C210" s="54"/>
      <c r="D210" s="54"/>
      <c r="E210" s="58"/>
      <c r="F210" s="54"/>
      <c r="G210" s="54"/>
      <c r="H210" s="54"/>
      <c r="I210" s="54"/>
      <c r="J210" s="54"/>
      <c r="K210" s="54"/>
      <c r="L210" s="49"/>
      <c r="M210" s="49"/>
    </row>
    <row r="211" spans="1:13" ht="145.5" customHeight="1" thickBot="1">
      <c r="A211" s="64" t="s">
        <v>714</v>
      </c>
      <c r="B211" s="56"/>
      <c r="C211" s="56"/>
      <c r="D211" s="56"/>
      <c r="E211" s="57" t="s">
        <v>2449</v>
      </c>
      <c r="F211" s="56" t="s">
        <v>2448</v>
      </c>
      <c r="G211" s="56"/>
      <c r="H211" s="56"/>
      <c r="I211" s="56"/>
      <c r="J211" s="56"/>
      <c r="K211" s="56"/>
    </row>
    <row r="212" spans="1:13" s="50" customFormat="1" ht="189.95" customHeight="1" thickBot="1">
      <c r="A212" s="63" t="s">
        <v>234</v>
      </c>
      <c r="B212" s="54"/>
      <c r="C212" s="54"/>
      <c r="D212" s="54"/>
      <c r="E212" s="58"/>
      <c r="F212" s="54"/>
      <c r="G212" s="54"/>
      <c r="H212" s="54"/>
      <c r="I212" s="54"/>
      <c r="J212" s="54"/>
      <c r="K212" s="54"/>
      <c r="L212" s="49"/>
      <c r="M212" s="49"/>
    </row>
    <row r="213" spans="1:13" ht="145.5" customHeight="1" thickBot="1">
      <c r="A213" s="64" t="s">
        <v>2523</v>
      </c>
      <c r="B213" s="56" t="s">
        <v>2529</v>
      </c>
      <c r="C213" s="56" t="s">
        <v>2528</v>
      </c>
      <c r="D213" s="56"/>
      <c r="E213" s="57" t="s">
        <v>2525</v>
      </c>
      <c r="F213" s="56" t="s">
        <v>2524</v>
      </c>
      <c r="G213" s="56"/>
      <c r="H213" s="56"/>
      <c r="I213" s="56"/>
      <c r="J213" s="56"/>
      <c r="K213" s="56"/>
    </row>
    <row r="214" spans="1:13" s="50" customFormat="1" ht="189.95" customHeight="1" thickBot="1">
      <c r="A214" s="63" t="s">
        <v>234</v>
      </c>
      <c r="B214" s="54"/>
      <c r="C214" s="54"/>
      <c r="D214" s="54"/>
      <c r="E214" s="58"/>
      <c r="F214" s="54"/>
      <c r="G214" s="54"/>
      <c r="H214" s="54"/>
      <c r="I214" s="54"/>
      <c r="J214" s="54"/>
      <c r="K214" s="54"/>
      <c r="L214" s="49"/>
      <c r="M214" s="49"/>
    </row>
    <row r="215" spans="1:13" ht="145.5" customHeight="1" thickBot="1">
      <c r="A215" s="64" t="s">
        <v>2556</v>
      </c>
      <c r="B215" s="56" t="s">
        <v>3123</v>
      </c>
      <c r="C215" s="56"/>
      <c r="D215" s="56"/>
      <c r="E215" s="57" t="s">
        <v>2557</v>
      </c>
      <c r="F215" s="56" t="s">
        <v>2711</v>
      </c>
      <c r="G215" s="56"/>
      <c r="H215" s="56"/>
      <c r="I215" s="56"/>
      <c r="J215" s="56"/>
      <c r="K215" s="56"/>
    </row>
    <row r="216" spans="1:13" s="50" customFormat="1" ht="189.95" customHeight="1" thickBot="1">
      <c r="A216" s="63" t="s">
        <v>234</v>
      </c>
      <c r="B216" s="54"/>
      <c r="C216" s="54"/>
      <c r="D216" s="54"/>
      <c r="E216" s="58"/>
      <c r="F216" s="54"/>
      <c r="G216" s="54"/>
      <c r="H216" s="54"/>
      <c r="I216" s="54"/>
      <c r="J216" s="54"/>
      <c r="K216" s="54"/>
      <c r="L216" s="49"/>
      <c r="M216" s="49"/>
    </row>
    <row r="217" spans="1:13" ht="145.5" customHeight="1" thickBot="1">
      <c r="A217" s="64" t="s">
        <v>2886</v>
      </c>
      <c r="B217" s="56" t="s">
        <v>2889</v>
      </c>
      <c r="C217" s="56"/>
      <c r="D217" s="56"/>
      <c r="E217" s="57" t="s">
        <v>2887</v>
      </c>
      <c r="F217" s="56" t="s">
        <v>2888</v>
      </c>
      <c r="G217" s="56"/>
      <c r="H217" s="56"/>
      <c r="I217" s="56"/>
      <c r="J217" s="56"/>
      <c r="K217" s="56"/>
    </row>
    <row r="218" spans="1:13" s="50" customFormat="1" ht="189.95" customHeight="1" thickBot="1">
      <c r="A218" s="63" t="s">
        <v>234</v>
      </c>
      <c r="B218" s="54"/>
      <c r="C218" s="54"/>
      <c r="D218" s="54"/>
      <c r="E218" s="58"/>
      <c r="F218" s="54"/>
      <c r="G218" s="54"/>
      <c r="H218" s="54"/>
      <c r="I218" s="54"/>
      <c r="J218" s="54"/>
      <c r="K218" s="54"/>
      <c r="L218" s="49"/>
      <c r="M218" s="49"/>
    </row>
    <row r="219" spans="1:13" ht="145.5" customHeight="1" thickBot="1">
      <c r="A219" s="64"/>
      <c r="B219" s="56"/>
      <c r="C219" s="56"/>
      <c r="D219" s="56"/>
      <c r="E219" s="57"/>
      <c r="F219" s="56"/>
      <c r="G219" s="56"/>
      <c r="H219" s="56"/>
      <c r="I219" s="56"/>
      <c r="J219" s="56"/>
      <c r="K219" s="56"/>
    </row>
    <row r="220" spans="1:13" s="50" customFormat="1" ht="189.95" customHeight="1" thickBot="1">
      <c r="A220" s="63" t="s">
        <v>234</v>
      </c>
      <c r="B220" s="54"/>
      <c r="C220" s="54"/>
      <c r="D220" s="54"/>
      <c r="E220" s="58"/>
      <c r="F220" s="54"/>
      <c r="G220" s="54"/>
      <c r="H220" s="54"/>
      <c r="I220" s="54"/>
      <c r="J220" s="54"/>
      <c r="K220" s="54"/>
      <c r="L220" s="49"/>
      <c r="M220" s="49"/>
    </row>
    <row r="221" spans="1:13" ht="145.5" customHeight="1" thickBot="1">
      <c r="A221" s="64"/>
      <c r="B221" s="56"/>
      <c r="C221" s="56"/>
      <c r="D221" s="56"/>
      <c r="E221" s="57"/>
      <c r="F221" s="56"/>
      <c r="G221" s="56"/>
      <c r="H221" s="56"/>
      <c r="I221" s="56"/>
      <c r="J221" s="56"/>
      <c r="K221" s="56"/>
    </row>
    <row r="222" spans="1:13" s="50" customFormat="1" ht="189.95" customHeight="1" thickBot="1">
      <c r="A222" s="63" t="s">
        <v>234</v>
      </c>
      <c r="B222" s="54"/>
      <c r="C222" s="54"/>
      <c r="D222" s="54"/>
      <c r="E222" s="58"/>
      <c r="F222" s="54"/>
      <c r="G222" s="54"/>
      <c r="H222" s="54"/>
      <c r="I222" s="54"/>
      <c r="J222" s="54"/>
      <c r="K222" s="54"/>
      <c r="L222" s="49"/>
      <c r="M222" s="49"/>
    </row>
    <row r="223" spans="1:13" ht="145.5" customHeight="1" thickBot="1">
      <c r="A223" s="64"/>
      <c r="B223" s="56"/>
      <c r="C223" s="56"/>
      <c r="D223" s="56"/>
      <c r="E223" s="57"/>
      <c r="F223" s="56"/>
      <c r="G223" s="56"/>
      <c r="H223" s="56"/>
      <c r="I223" s="56"/>
      <c r="J223" s="56"/>
      <c r="K223" s="56"/>
    </row>
    <row r="224" spans="1:13" s="50" customFormat="1" ht="189.95" customHeight="1" thickBot="1">
      <c r="A224" s="63" t="s">
        <v>234</v>
      </c>
      <c r="B224" s="54"/>
      <c r="C224" s="54"/>
      <c r="D224" s="54"/>
      <c r="E224" s="58"/>
      <c r="F224" s="54"/>
      <c r="G224" s="54"/>
      <c r="H224" s="54"/>
      <c r="I224" s="54"/>
      <c r="J224" s="54"/>
      <c r="K224" s="54"/>
      <c r="L224" s="49"/>
      <c r="M224" s="49"/>
    </row>
    <row r="225" spans="1:13" ht="145.5" customHeight="1" thickBot="1">
      <c r="A225" s="64"/>
      <c r="B225" s="56"/>
      <c r="C225" s="56"/>
      <c r="D225" s="56"/>
      <c r="E225" s="57"/>
      <c r="F225" s="56"/>
      <c r="G225" s="56"/>
      <c r="H225" s="56"/>
      <c r="I225" s="56"/>
      <c r="J225" s="56"/>
      <c r="K225" s="56"/>
    </row>
    <row r="226" spans="1:13" s="50" customFormat="1" ht="189.95" customHeight="1" thickBot="1">
      <c r="A226" s="63" t="s">
        <v>234</v>
      </c>
      <c r="B226" s="54"/>
      <c r="C226" s="54"/>
      <c r="D226" s="54"/>
      <c r="E226" s="58"/>
      <c r="F226" s="54"/>
      <c r="G226" s="54"/>
      <c r="H226" s="54"/>
      <c r="I226" s="54"/>
      <c r="J226" s="54"/>
      <c r="K226" s="54"/>
      <c r="L226" s="49"/>
      <c r="M226" s="49"/>
    </row>
    <row r="227" spans="1:13" ht="145.5" customHeight="1" thickBot="1">
      <c r="A227" s="64"/>
      <c r="B227" s="56"/>
      <c r="C227" s="56"/>
      <c r="D227" s="56"/>
      <c r="E227" s="57"/>
      <c r="F227" s="56"/>
      <c r="G227" s="56"/>
      <c r="H227" s="56"/>
      <c r="I227" s="56"/>
      <c r="J227" s="56"/>
      <c r="K227" s="56"/>
    </row>
    <row r="228" spans="1:13" s="50" customFormat="1" ht="189.95" customHeight="1" thickBot="1">
      <c r="A228" s="63" t="s">
        <v>234</v>
      </c>
      <c r="B228" s="54"/>
      <c r="C228" s="54"/>
      <c r="D228" s="54"/>
      <c r="E228" s="58"/>
      <c r="F228" s="54"/>
      <c r="G228" s="54"/>
      <c r="H228" s="54"/>
      <c r="I228" s="54"/>
      <c r="J228" s="54"/>
      <c r="K228" s="54"/>
      <c r="L228" s="49"/>
      <c r="M228" s="49"/>
    </row>
    <row r="229" spans="1:13" ht="145.5" customHeight="1" thickBot="1">
      <c r="A229" s="64"/>
      <c r="B229" s="56"/>
      <c r="C229" s="56"/>
      <c r="D229" s="56"/>
      <c r="E229" s="57"/>
      <c r="F229" s="56"/>
      <c r="G229" s="56"/>
      <c r="H229" s="56"/>
      <c r="I229" s="56"/>
      <c r="J229" s="56"/>
      <c r="K229" s="56"/>
    </row>
    <row r="230" spans="1:13" s="50" customFormat="1" ht="189.95" customHeight="1" thickBot="1">
      <c r="A230" s="63" t="s">
        <v>234</v>
      </c>
      <c r="B230" s="54"/>
      <c r="C230" s="54"/>
      <c r="D230" s="54"/>
      <c r="E230" s="58"/>
      <c r="F230" s="54"/>
      <c r="G230" s="54"/>
      <c r="H230" s="54"/>
      <c r="I230" s="54"/>
      <c r="J230" s="54"/>
      <c r="K230" s="54"/>
      <c r="L230" s="49"/>
      <c r="M230" s="49"/>
    </row>
    <row r="231" spans="1:13" ht="145.5" customHeight="1" thickBot="1">
      <c r="A231" s="64"/>
      <c r="B231" s="56"/>
      <c r="C231" s="56"/>
      <c r="D231" s="56"/>
      <c r="E231" s="57"/>
      <c r="F231" s="56"/>
      <c r="G231" s="56"/>
      <c r="H231" s="56"/>
      <c r="I231" s="56"/>
      <c r="J231" s="56"/>
      <c r="K231" s="56"/>
    </row>
    <row r="232" spans="1:13">
      <c r="A232" s="51"/>
      <c r="B232" s="47"/>
      <c r="C232" s="50"/>
      <c r="D232" s="50"/>
      <c r="E232" s="50"/>
      <c r="F232" s="50"/>
      <c r="G232" s="50"/>
      <c r="H232" s="50"/>
      <c r="I232" s="50"/>
      <c r="J232" s="50"/>
      <c r="K232" s="50"/>
    </row>
    <row r="233" spans="1:13">
      <c r="A233" s="51"/>
      <c r="B233" s="47"/>
      <c r="C233" s="50"/>
      <c r="D233" s="50"/>
      <c r="E233" s="50"/>
      <c r="F233" s="50"/>
      <c r="G233" s="50"/>
      <c r="H233" s="50"/>
      <c r="I233" s="50"/>
      <c r="J233" s="50"/>
      <c r="K233" s="50"/>
    </row>
    <row r="234" spans="1:13">
      <c r="A234" s="51"/>
      <c r="B234" s="47"/>
      <c r="C234" s="50"/>
      <c r="D234" s="50"/>
      <c r="E234" s="50"/>
      <c r="F234" s="50"/>
      <c r="G234" s="50"/>
      <c r="H234" s="50"/>
      <c r="I234" s="50"/>
      <c r="J234" s="50"/>
      <c r="K234" s="50"/>
    </row>
    <row r="235" spans="1:13">
      <c r="A235" s="51"/>
      <c r="B235" s="47"/>
      <c r="C235" s="50"/>
      <c r="D235" s="50"/>
      <c r="E235" s="50"/>
      <c r="F235" s="50"/>
      <c r="G235" s="50"/>
      <c r="H235" s="50"/>
      <c r="I235" s="50"/>
      <c r="J235" s="50"/>
      <c r="K235" s="50"/>
    </row>
    <row r="236" spans="1:13">
      <c r="A236" s="51"/>
      <c r="B236" s="47"/>
      <c r="C236" s="50"/>
      <c r="D236" s="50"/>
      <c r="E236" s="50"/>
      <c r="F236" s="50"/>
      <c r="G236" s="50"/>
      <c r="H236" s="50"/>
      <c r="I236" s="50"/>
      <c r="J236" s="50"/>
      <c r="K236" s="50"/>
    </row>
    <row r="237" spans="1:13">
      <c r="A237" s="51"/>
      <c r="B237" s="47"/>
      <c r="C237" s="50"/>
      <c r="D237" s="50"/>
      <c r="E237" s="50"/>
      <c r="F237" s="50"/>
      <c r="G237" s="50"/>
      <c r="H237" s="50"/>
      <c r="I237" s="50"/>
      <c r="J237" s="50"/>
      <c r="K237" s="50"/>
    </row>
    <row r="238" spans="1:13">
      <c r="A238" s="51"/>
      <c r="B238" s="47"/>
      <c r="C238" s="50"/>
      <c r="D238" s="50"/>
      <c r="E238" s="50"/>
      <c r="F238" s="50"/>
      <c r="G238" s="50"/>
      <c r="H238" s="50"/>
      <c r="I238" s="50"/>
      <c r="J238" s="50"/>
      <c r="K238" s="50"/>
    </row>
    <row r="239" spans="1:13">
      <c r="A239" s="51"/>
      <c r="B239" s="47"/>
      <c r="C239" s="50"/>
      <c r="D239" s="50"/>
      <c r="E239" s="50"/>
      <c r="F239" s="50"/>
      <c r="G239" s="50"/>
      <c r="H239" s="50"/>
      <c r="I239" s="50"/>
      <c r="J239" s="50"/>
      <c r="K239" s="50"/>
    </row>
    <row r="240" spans="1:13">
      <c r="A240" s="51"/>
      <c r="B240" s="47"/>
      <c r="C240" s="50"/>
      <c r="D240" s="50"/>
      <c r="E240" s="50"/>
      <c r="F240" s="50"/>
      <c r="G240" s="50"/>
      <c r="H240" s="50"/>
      <c r="I240" s="50"/>
      <c r="J240" s="50"/>
      <c r="K240" s="50"/>
    </row>
    <row r="241" spans="1:11">
      <c r="A241" s="51"/>
      <c r="B241" s="47"/>
      <c r="C241" s="50"/>
      <c r="D241" s="50"/>
      <c r="E241" s="50"/>
      <c r="F241" s="50"/>
      <c r="G241" s="50"/>
      <c r="H241" s="50"/>
      <c r="I241" s="50"/>
      <c r="J241" s="50"/>
      <c r="K241" s="50"/>
    </row>
    <row r="242" spans="1:11">
      <c r="A242" s="51"/>
      <c r="B242" s="47"/>
      <c r="C242" s="50"/>
      <c r="D242" s="50"/>
      <c r="E242" s="50"/>
      <c r="F242" s="50"/>
      <c r="G242" s="50"/>
      <c r="H242" s="50"/>
      <c r="I242" s="50"/>
      <c r="J242" s="50"/>
      <c r="K242" s="50"/>
    </row>
    <row r="243" spans="1:11">
      <c r="A243" s="51"/>
      <c r="B243" s="47"/>
      <c r="C243" s="50"/>
      <c r="D243" s="50"/>
      <c r="E243" s="50"/>
      <c r="F243" s="50"/>
      <c r="G243" s="50"/>
      <c r="H243" s="50"/>
      <c r="I243" s="50"/>
      <c r="J243" s="50"/>
      <c r="K243" s="50"/>
    </row>
    <row r="244" spans="1:11">
      <c r="A244" s="51"/>
      <c r="B244" s="47"/>
      <c r="C244" s="50"/>
      <c r="D244" s="50"/>
      <c r="E244" s="50"/>
      <c r="F244" s="50"/>
      <c r="G244" s="50"/>
      <c r="H244" s="50"/>
      <c r="I244" s="50"/>
      <c r="J244" s="50"/>
      <c r="K244" s="50"/>
    </row>
    <row r="245" spans="1:11">
      <c r="A245" s="51"/>
      <c r="B245" s="47"/>
      <c r="C245" s="50"/>
      <c r="D245" s="50"/>
      <c r="E245" s="50"/>
      <c r="F245" s="50"/>
      <c r="G245" s="50"/>
      <c r="H245" s="50"/>
      <c r="I245" s="50"/>
      <c r="J245" s="50"/>
      <c r="K245" s="50"/>
    </row>
    <row r="246" spans="1:11">
      <c r="A246" s="51"/>
      <c r="B246" s="47"/>
      <c r="C246" s="50"/>
      <c r="D246" s="50"/>
      <c r="E246" s="50"/>
      <c r="F246" s="50"/>
      <c r="G246" s="50"/>
      <c r="H246" s="50"/>
      <c r="I246" s="50"/>
      <c r="J246" s="50"/>
      <c r="K246" s="50"/>
    </row>
    <row r="247" spans="1:11">
      <c r="A247" s="51"/>
      <c r="B247" s="47"/>
      <c r="C247" s="50"/>
      <c r="D247" s="50"/>
      <c r="E247" s="50"/>
      <c r="F247" s="50"/>
      <c r="G247" s="50"/>
      <c r="H247" s="50"/>
      <c r="I247" s="50"/>
      <c r="J247" s="50"/>
      <c r="K247" s="50"/>
    </row>
    <row r="248" spans="1:11">
      <c r="A248" s="51"/>
      <c r="B248" s="47"/>
      <c r="C248" s="50"/>
      <c r="D248" s="50"/>
      <c r="E248" s="50"/>
      <c r="F248" s="50"/>
      <c r="G248" s="50"/>
      <c r="H248" s="50"/>
      <c r="I248" s="50"/>
      <c r="J248" s="50"/>
      <c r="K248" s="50"/>
    </row>
    <row r="249" spans="1:11">
      <c r="A249" s="51"/>
      <c r="B249" s="47"/>
      <c r="C249" s="50"/>
      <c r="D249" s="50"/>
      <c r="E249" s="50"/>
      <c r="F249" s="50"/>
      <c r="G249" s="50"/>
      <c r="H249" s="50"/>
      <c r="I249" s="50"/>
      <c r="J249" s="50"/>
      <c r="K249" s="50"/>
    </row>
    <row r="250" spans="1:11">
      <c r="A250" s="51"/>
      <c r="B250" s="47"/>
      <c r="C250" s="50"/>
      <c r="D250" s="50"/>
      <c r="E250" s="50"/>
      <c r="F250" s="50"/>
      <c r="G250" s="50"/>
      <c r="H250" s="50"/>
      <c r="I250" s="50"/>
      <c r="J250" s="50"/>
      <c r="K250" s="50"/>
    </row>
    <row r="251" spans="1:11">
      <c r="A251" s="51"/>
      <c r="B251" s="47"/>
      <c r="C251" s="50"/>
      <c r="D251" s="50"/>
      <c r="E251" s="50"/>
      <c r="F251" s="50"/>
      <c r="G251" s="50"/>
      <c r="H251" s="50"/>
      <c r="I251" s="50"/>
      <c r="J251" s="50"/>
      <c r="K251" s="50"/>
    </row>
    <row r="252" spans="1:11">
      <c r="A252" s="51"/>
      <c r="B252" s="47"/>
      <c r="C252" s="50"/>
      <c r="D252" s="50"/>
      <c r="E252" s="50"/>
      <c r="F252" s="50"/>
      <c r="G252" s="50"/>
      <c r="H252" s="50"/>
      <c r="I252" s="50"/>
      <c r="J252" s="50"/>
      <c r="K252" s="50"/>
    </row>
    <row r="253" spans="1:11">
      <c r="A253" s="51"/>
      <c r="B253" s="47"/>
      <c r="C253" s="50"/>
      <c r="D253" s="50"/>
      <c r="E253" s="50"/>
      <c r="F253" s="50"/>
      <c r="G253" s="50"/>
      <c r="H253" s="50"/>
      <c r="I253" s="50"/>
      <c r="J253" s="50"/>
      <c r="K253" s="50"/>
    </row>
    <row r="254" spans="1:11">
      <c r="A254" s="51"/>
      <c r="B254" s="47"/>
      <c r="C254" s="50"/>
      <c r="D254" s="50"/>
      <c r="E254" s="50"/>
      <c r="F254" s="50"/>
      <c r="G254" s="50"/>
      <c r="H254" s="50"/>
      <c r="I254" s="50"/>
      <c r="J254" s="50"/>
      <c r="K254" s="50"/>
    </row>
    <row r="255" spans="1:11">
      <c r="A255" s="51"/>
      <c r="B255" s="47"/>
      <c r="C255" s="50"/>
      <c r="D255" s="50"/>
      <c r="E255" s="50"/>
      <c r="F255" s="50"/>
      <c r="G255" s="50"/>
      <c r="H255" s="50"/>
      <c r="I255" s="50"/>
      <c r="J255" s="50"/>
      <c r="K255" s="50"/>
    </row>
    <row r="256" spans="1:11">
      <c r="A256" s="51"/>
      <c r="B256" s="47"/>
      <c r="C256" s="50"/>
      <c r="D256" s="50"/>
      <c r="E256" s="50"/>
      <c r="F256" s="50"/>
      <c r="G256" s="50"/>
      <c r="H256" s="50"/>
      <c r="I256" s="50"/>
      <c r="J256" s="50"/>
      <c r="K256" s="50"/>
    </row>
    <row r="257" spans="1:11">
      <c r="A257" s="51"/>
      <c r="B257" s="47"/>
      <c r="C257" s="50"/>
      <c r="D257" s="50"/>
      <c r="E257" s="50"/>
      <c r="F257" s="50"/>
      <c r="G257" s="50"/>
      <c r="H257" s="50"/>
      <c r="I257" s="50"/>
      <c r="J257" s="50"/>
      <c r="K257" s="50"/>
    </row>
    <row r="258" spans="1:11">
      <c r="A258" s="51"/>
      <c r="B258" s="47"/>
      <c r="C258" s="50"/>
      <c r="D258" s="50"/>
      <c r="E258" s="50"/>
      <c r="F258" s="50"/>
      <c r="G258" s="50"/>
      <c r="H258" s="50"/>
      <c r="I258" s="50"/>
      <c r="J258" s="50"/>
      <c r="K258" s="50"/>
    </row>
    <row r="259" spans="1:11">
      <c r="A259" s="51"/>
      <c r="B259" s="47"/>
      <c r="C259" s="50"/>
      <c r="D259" s="50"/>
      <c r="E259" s="50"/>
      <c r="F259" s="50"/>
      <c r="G259" s="50"/>
      <c r="H259" s="50"/>
      <c r="I259" s="50"/>
      <c r="J259" s="50"/>
      <c r="K259" s="50"/>
    </row>
    <row r="260" spans="1:11">
      <c r="A260" s="51"/>
      <c r="B260" s="47"/>
      <c r="C260" s="50"/>
      <c r="D260" s="50"/>
      <c r="E260" s="50"/>
      <c r="F260" s="50"/>
      <c r="G260" s="50"/>
      <c r="H260" s="50"/>
      <c r="I260" s="50"/>
      <c r="J260" s="50"/>
      <c r="K260" s="50"/>
    </row>
    <row r="261" spans="1:11">
      <c r="A261" s="51"/>
      <c r="B261" s="47"/>
      <c r="C261" s="50"/>
      <c r="D261" s="50"/>
      <c r="E261" s="50"/>
      <c r="F261" s="50"/>
      <c r="G261" s="50"/>
      <c r="H261" s="50"/>
      <c r="I261" s="50"/>
      <c r="J261" s="50"/>
      <c r="K261" s="50"/>
    </row>
    <row r="262" spans="1:11">
      <c r="A262" s="51"/>
      <c r="B262" s="47"/>
      <c r="C262" s="50"/>
      <c r="D262" s="50"/>
      <c r="E262" s="50"/>
      <c r="F262" s="50"/>
      <c r="G262" s="50"/>
      <c r="H262" s="50"/>
      <c r="I262" s="50"/>
      <c r="J262" s="50"/>
      <c r="K262" s="50"/>
    </row>
    <row r="263" spans="1:11">
      <c r="A263" s="51"/>
      <c r="B263" s="47"/>
      <c r="C263" s="50"/>
      <c r="D263" s="50"/>
      <c r="E263" s="50"/>
      <c r="F263" s="50"/>
      <c r="G263" s="50"/>
      <c r="H263" s="50"/>
      <c r="I263" s="50"/>
      <c r="J263" s="50"/>
      <c r="K263" s="50"/>
    </row>
    <row r="264" spans="1:11">
      <c r="A264" s="51"/>
      <c r="B264" s="47"/>
      <c r="C264" s="50"/>
      <c r="D264" s="50"/>
      <c r="E264" s="50"/>
      <c r="F264" s="50"/>
      <c r="G264" s="50"/>
      <c r="H264" s="50"/>
      <c r="I264" s="50"/>
      <c r="J264" s="50"/>
      <c r="K264" s="50"/>
    </row>
    <row r="265" spans="1:11">
      <c r="A265" s="51"/>
      <c r="B265" s="47"/>
      <c r="C265" s="50"/>
      <c r="D265" s="50"/>
      <c r="E265" s="50"/>
      <c r="F265" s="50"/>
      <c r="G265" s="50"/>
      <c r="H265" s="50"/>
      <c r="I265" s="50"/>
      <c r="J265" s="50"/>
      <c r="K265" s="50"/>
    </row>
    <row r="266" spans="1:11">
      <c r="A266" s="51"/>
      <c r="B266" s="47"/>
      <c r="C266" s="50"/>
      <c r="D266" s="50"/>
      <c r="E266" s="50"/>
      <c r="F266" s="50"/>
      <c r="G266" s="50"/>
      <c r="H266" s="50"/>
      <c r="I266" s="50"/>
      <c r="J266" s="50"/>
      <c r="K266" s="50"/>
    </row>
    <row r="267" spans="1:11">
      <c r="A267" s="51"/>
      <c r="B267" s="47"/>
      <c r="C267" s="50"/>
      <c r="D267" s="50"/>
      <c r="E267" s="50"/>
      <c r="F267" s="50"/>
      <c r="G267" s="50"/>
      <c r="H267" s="50"/>
      <c r="I267" s="50"/>
      <c r="J267" s="50"/>
      <c r="K267" s="50"/>
    </row>
    <row r="268" spans="1:11">
      <c r="A268" s="51"/>
      <c r="B268" s="47"/>
      <c r="C268" s="50"/>
      <c r="D268" s="50"/>
      <c r="E268" s="50"/>
      <c r="F268" s="50"/>
      <c r="G268" s="50"/>
      <c r="H268" s="50"/>
      <c r="I268" s="50"/>
      <c r="J268" s="50"/>
      <c r="K268" s="50"/>
    </row>
    <row r="269" spans="1:11">
      <c r="A269" s="51"/>
      <c r="B269" s="47"/>
      <c r="C269" s="50"/>
      <c r="D269" s="50"/>
      <c r="E269" s="50"/>
      <c r="F269" s="50"/>
      <c r="G269" s="50"/>
      <c r="H269" s="50"/>
      <c r="I269" s="50"/>
      <c r="J269" s="50"/>
      <c r="K269" s="50"/>
    </row>
    <row r="270" spans="1:11">
      <c r="A270" s="51"/>
      <c r="B270" s="47"/>
      <c r="C270" s="50"/>
      <c r="D270" s="50"/>
      <c r="E270" s="50"/>
      <c r="F270" s="50"/>
      <c r="G270" s="50"/>
      <c r="H270" s="50"/>
      <c r="I270" s="50"/>
      <c r="J270" s="50"/>
      <c r="K270" s="50"/>
    </row>
    <row r="271" spans="1:11">
      <c r="A271" s="51"/>
      <c r="B271" s="47"/>
      <c r="C271" s="50"/>
      <c r="D271" s="50"/>
      <c r="E271" s="50"/>
      <c r="F271" s="50"/>
      <c r="G271" s="50"/>
      <c r="H271" s="50"/>
      <c r="I271" s="50"/>
      <c r="J271" s="50"/>
      <c r="K271" s="50"/>
    </row>
    <row r="272" spans="1:11">
      <c r="A272" s="51"/>
      <c r="B272" s="47"/>
      <c r="C272" s="50"/>
      <c r="D272" s="50"/>
      <c r="E272" s="50"/>
      <c r="F272" s="50"/>
      <c r="G272" s="50"/>
      <c r="H272" s="50"/>
      <c r="I272" s="50"/>
      <c r="J272" s="50"/>
      <c r="K272" s="50"/>
    </row>
    <row r="273" spans="1:11">
      <c r="A273" s="51"/>
      <c r="B273" s="47"/>
      <c r="C273" s="50"/>
      <c r="D273" s="50"/>
      <c r="E273" s="50"/>
      <c r="F273" s="50"/>
      <c r="G273" s="50"/>
      <c r="H273" s="50"/>
      <c r="I273" s="50"/>
      <c r="J273" s="50"/>
      <c r="K273" s="50"/>
    </row>
    <row r="274" spans="1:11">
      <c r="A274" s="51"/>
      <c r="B274" s="47"/>
      <c r="C274" s="50"/>
      <c r="D274" s="50"/>
      <c r="E274" s="50"/>
      <c r="F274" s="50"/>
      <c r="G274" s="50"/>
      <c r="H274" s="50"/>
      <c r="I274" s="50"/>
      <c r="J274" s="50"/>
      <c r="K274" s="50"/>
    </row>
    <row r="275" spans="1:11">
      <c r="A275" s="51"/>
      <c r="B275" s="47"/>
      <c r="C275" s="50"/>
      <c r="D275" s="50"/>
      <c r="E275" s="50"/>
      <c r="F275" s="50"/>
      <c r="G275" s="50"/>
      <c r="H275" s="50"/>
      <c r="I275" s="50"/>
      <c r="J275" s="50"/>
      <c r="K275" s="50"/>
    </row>
    <row r="276" spans="1:11">
      <c r="A276" s="51"/>
      <c r="B276" s="47"/>
      <c r="C276" s="50"/>
      <c r="D276" s="50"/>
      <c r="E276" s="50"/>
      <c r="F276" s="50"/>
      <c r="G276" s="50"/>
      <c r="H276" s="50"/>
      <c r="I276" s="50"/>
      <c r="J276" s="50"/>
      <c r="K276" s="50"/>
    </row>
    <row r="277" spans="1:11">
      <c r="A277" s="51"/>
      <c r="B277" s="47"/>
      <c r="C277" s="50"/>
      <c r="D277" s="50"/>
      <c r="E277" s="50"/>
      <c r="F277" s="50"/>
      <c r="G277" s="50"/>
      <c r="H277" s="50"/>
      <c r="I277" s="50"/>
      <c r="J277" s="50"/>
      <c r="K277" s="50"/>
    </row>
    <row r="278" spans="1:11">
      <c r="A278" s="51"/>
      <c r="B278" s="47"/>
      <c r="C278" s="50"/>
      <c r="D278" s="50"/>
      <c r="E278" s="50"/>
      <c r="F278" s="50"/>
      <c r="G278" s="50"/>
      <c r="H278" s="50"/>
      <c r="I278" s="50"/>
      <c r="J278" s="50"/>
      <c r="K278" s="50"/>
    </row>
    <row r="279" spans="1:11">
      <c r="A279" s="51"/>
      <c r="B279" s="47"/>
      <c r="C279" s="50"/>
      <c r="D279" s="50"/>
      <c r="E279" s="50"/>
      <c r="F279" s="50"/>
      <c r="G279" s="50"/>
      <c r="H279" s="50"/>
      <c r="I279" s="50"/>
      <c r="J279" s="50"/>
      <c r="K279" s="50"/>
    </row>
    <row r="280" spans="1:11">
      <c r="A280" s="51"/>
      <c r="B280" s="47"/>
      <c r="C280" s="50"/>
      <c r="D280" s="50"/>
      <c r="E280" s="50"/>
      <c r="F280" s="50"/>
      <c r="G280" s="50"/>
      <c r="H280" s="50"/>
      <c r="I280" s="50"/>
      <c r="J280" s="50"/>
      <c r="K280" s="50"/>
    </row>
    <row r="281" spans="1:11">
      <c r="A281" s="51"/>
      <c r="B281" s="47"/>
      <c r="C281" s="50"/>
      <c r="D281" s="50"/>
      <c r="E281" s="50"/>
      <c r="F281" s="50"/>
      <c r="G281" s="50"/>
      <c r="H281" s="50"/>
      <c r="I281" s="50"/>
      <c r="J281" s="50"/>
      <c r="K281" s="50"/>
    </row>
    <row r="282" spans="1:11">
      <c r="A282" s="51"/>
      <c r="B282" s="47"/>
      <c r="C282" s="50"/>
      <c r="D282" s="50"/>
      <c r="E282" s="50"/>
      <c r="F282" s="50"/>
      <c r="G282" s="50"/>
      <c r="H282" s="50"/>
      <c r="I282" s="50"/>
      <c r="J282" s="50"/>
      <c r="K282" s="50"/>
    </row>
    <row r="283" spans="1:11">
      <c r="A283" s="51"/>
      <c r="B283" s="47"/>
      <c r="C283" s="50"/>
      <c r="D283" s="50"/>
      <c r="E283" s="50"/>
      <c r="F283" s="50"/>
      <c r="G283" s="50"/>
      <c r="H283" s="50"/>
      <c r="I283" s="50"/>
      <c r="J283" s="50"/>
      <c r="K283" s="50"/>
    </row>
    <row r="284" spans="1:11">
      <c r="A284" s="51"/>
      <c r="B284" s="47"/>
      <c r="C284" s="50"/>
      <c r="D284" s="50"/>
      <c r="E284" s="50"/>
      <c r="F284" s="50"/>
      <c r="G284" s="50"/>
      <c r="H284" s="50"/>
      <c r="I284" s="50"/>
      <c r="J284" s="50"/>
      <c r="K284" s="50"/>
    </row>
    <row r="285" spans="1:11">
      <c r="A285" s="51"/>
      <c r="B285" s="47"/>
      <c r="C285" s="50"/>
      <c r="D285" s="50"/>
      <c r="E285" s="50"/>
      <c r="F285" s="50"/>
      <c r="G285" s="50"/>
      <c r="H285" s="50"/>
      <c r="I285" s="50"/>
      <c r="J285" s="50"/>
      <c r="K285" s="50"/>
    </row>
    <row r="286" spans="1:11">
      <c r="A286" s="51"/>
      <c r="B286" s="47"/>
      <c r="C286" s="50"/>
      <c r="D286" s="50"/>
      <c r="E286" s="50"/>
      <c r="F286" s="50"/>
      <c r="G286" s="50"/>
      <c r="H286" s="50"/>
      <c r="I286" s="50"/>
      <c r="J286" s="50"/>
      <c r="K286" s="50"/>
    </row>
    <row r="287" spans="1:11">
      <c r="A287" s="51"/>
      <c r="B287" s="47"/>
      <c r="C287" s="50"/>
      <c r="D287" s="50"/>
      <c r="E287" s="50"/>
      <c r="F287" s="50"/>
      <c r="G287" s="50"/>
      <c r="H287" s="50"/>
      <c r="I287" s="50"/>
      <c r="J287" s="50"/>
      <c r="K287" s="50"/>
    </row>
    <row r="288" spans="1:11">
      <c r="A288" s="51"/>
      <c r="B288" s="47"/>
      <c r="C288" s="50"/>
      <c r="D288" s="50"/>
      <c r="E288" s="50"/>
      <c r="F288" s="50"/>
      <c r="G288" s="50"/>
      <c r="H288" s="50"/>
      <c r="I288" s="50"/>
      <c r="J288" s="50"/>
      <c r="K288" s="50"/>
    </row>
    <row r="289" spans="1:11">
      <c r="A289" s="51"/>
      <c r="B289" s="47"/>
      <c r="C289" s="50"/>
      <c r="D289" s="50"/>
      <c r="E289" s="50"/>
      <c r="F289" s="50"/>
      <c r="G289" s="50"/>
      <c r="H289" s="50"/>
      <c r="I289" s="50"/>
      <c r="J289" s="50"/>
      <c r="K289" s="50"/>
    </row>
    <row r="290" spans="1:11">
      <c r="A290" s="51"/>
      <c r="B290" s="47"/>
      <c r="C290" s="50"/>
      <c r="D290" s="50"/>
      <c r="E290" s="50"/>
      <c r="F290" s="50"/>
      <c r="G290" s="50"/>
      <c r="H290" s="50"/>
      <c r="I290" s="50"/>
      <c r="J290" s="50"/>
      <c r="K290" s="50"/>
    </row>
    <row r="291" spans="1:11">
      <c r="A291" s="51"/>
      <c r="B291" s="47"/>
      <c r="C291" s="50"/>
      <c r="D291" s="50"/>
      <c r="E291" s="50"/>
      <c r="F291" s="50"/>
      <c r="G291" s="50"/>
      <c r="H291" s="50"/>
      <c r="I291" s="50"/>
      <c r="J291" s="50"/>
      <c r="K291" s="50"/>
    </row>
    <row r="292" spans="1:11">
      <c r="A292" s="51"/>
      <c r="B292" s="47"/>
      <c r="C292" s="50"/>
      <c r="D292" s="50"/>
      <c r="E292" s="50"/>
      <c r="F292" s="50"/>
      <c r="G292" s="50"/>
      <c r="H292" s="50"/>
      <c r="I292" s="50"/>
      <c r="J292" s="50"/>
      <c r="K292" s="50"/>
    </row>
    <row r="293" spans="1:11">
      <c r="A293" s="51"/>
      <c r="B293" s="47"/>
      <c r="C293" s="50"/>
      <c r="D293" s="50"/>
      <c r="E293" s="50"/>
      <c r="F293" s="50"/>
      <c r="G293" s="50"/>
      <c r="H293" s="50"/>
      <c r="I293" s="50"/>
      <c r="J293" s="50"/>
      <c r="K293" s="50"/>
    </row>
    <row r="294" spans="1:11">
      <c r="A294" s="51"/>
      <c r="B294" s="47"/>
      <c r="C294" s="50"/>
      <c r="D294" s="50"/>
      <c r="E294" s="50"/>
      <c r="F294" s="50"/>
      <c r="G294" s="50"/>
      <c r="H294" s="50"/>
      <c r="I294" s="50"/>
      <c r="J294" s="50"/>
      <c r="K294" s="50"/>
    </row>
    <row r="295" spans="1:11">
      <c r="A295" s="51"/>
      <c r="B295" s="47"/>
      <c r="C295" s="50"/>
      <c r="D295" s="50"/>
      <c r="E295" s="50"/>
      <c r="F295" s="50"/>
      <c r="G295" s="50"/>
      <c r="H295" s="50"/>
      <c r="I295" s="50"/>
      <c r="J295" s="50"/>
      <c r="K295" s="50"/>
    </row>
    <row r="296" spans="1:11">
      <c r="A296" s="51"/>
      <c r="B296" s="47"/>
      <c r="C296" s="50"/>
      <c r="D296" s="50"/>
      <c r="E296" s="50"/>
      <c r="F296" s="50"/>
      <c r="G296" s="50"/>
      <c r="H296" s="50"/>
      <c r="I296" s="50"/>
      <c r="J296" s="50"/>
      <c r="K296" s="50"/>
    </row>
    <row r="297" spans="1:11">
      <c r="A297" s="51"/>
      <c r="B297" s="47"/>
      <c r="C297" s="50"/>
      <c r="D297" s="50"/>
      <c r="E297" s="50"/>
      <c r="F297" s="50"/>
      <c r="G297" s="50"/>
      <c r="H297" s="50"/>
      <c r="I297" s="50"/>
      <c r="J297" s="50"/>
      <c r="K297" s="50"/>
    </row>
    <row r="298" spans="1:11">
      <c r="A298" s="51"/>
      <c r="B298" s="47"/>
      <c r="C298" s="50"/>
      <c r="D298" s="50"/>
      <c r="E298" s="50"/>
      <c r="F298" s="50"/>
      <c r="G298" s="50"/>
      <c r="H298" s="50"/>
      <c r="I298" s="50"/>
      <c r="J298" s="50"/>
      <c r="K298" s="50"/>
    </row>
    <row r="299" spans="1:11">
      <c r="A299" s="51"/>
      <c r="B299" s="47"/>
      <c r="C299" s="50"/>
      <c r="D299" s="50"/>
      <c r="E299" s="50"/>
      <c r="F299" s="50"/>
      <c r="G299" s="50"/>
      <c r="H299" s="50"/>
      <c r="I299" s="50"/>
      <c r="J299" s="50"/>
      <c r="K299" s="50"/>
    </row>
    <row r="300" spans="1:11">
      <c r="A300" s="51"/>
      <c r="B300" s="47"/>
      <c r="C300" s="50"/>
      <c r="D300" s="50"/>
      <c r="E300" s="50"/>
      <c r="F300" s="50"/>
      <c r="G300" s="50"/>
      <c r="H300" s="50"/>
      <c r="I300" s="50"/>
      <c r="J300" s="50"/>
      <c r="K300" s="50"/>
    </row>
    <row r="301" spans="1:11">
      <c r="A301" s="51"/>
      <c r="B301" s="47"/>
      <c r="C301" s="50"/>
      <c r="D301" s="50"/>
      <c r="E301" s="50"/>
      <c r="F301" s="50"/>
      <c r="G301" s="50"/>
      <c r="H301" s="50"/>
      <c r="I301" s="50"/>
      <c r="J301" s="50"/>
      <c r="K301" s="50"/>
    </row>
    <row r="302" spans="1:11">
      <c r="A302" s="51"/>
      <c r="B302" s="47"/>
      <c r="C302" s="50"/>
      <c r="D302" s="50"/>
      <c r="E302" s="50"/>
      <c r="F302" s="50"/>
      <c r="G302" s="50"/>
      <c r="H302" s="50"/>
      <c r="I302" s="50"/>
      <c r="J302" s="50"/>
      <c r="K302" s="50"/>
    </row>
    <row r="303" spans="1:11">
      <c r="A303" s="51"/>
      <c r="B303" s="47"/>
      <c r="C303" s="50"/>
      <c r="D303" s="50"/>
      <c r="E303" s="50"/>
      <c r="F303" s="50"/>
      <c r="G303" s="50"/>
      <c r="H303" s="50"/>
      <c r="I303" s="50"/>
      <c r="J303" s="50"/>
      <c r="K303" s="50"/>
    </row>
    <row r="304" spans="1:11">
      <c r="A304" s="51"/>
      <c r="B304" s="47"/>
      <c r="C304" s="50"/>
      <c r="D304" s="50"/>
      <c r="E304" s="50"/>
      <c r="F304" s="50"/>
      <c r="G304" s="50"/>
      <c r="H304" s="50"/>
      <c r="I304" s="50"/>
      <c r="J304" s="50"/>
      <c r="K304" s="50"/>
    </row>
    <row r="305" spans="1:11">
      <c r="A305" s="51"/>
      <c r="B305" s="47"/>
      <c r="C305" s="50"/>
      <c r="D305" s="50"/>
      <c r="E305" s="50"/>
      <c r="F305" s="50"/>
      <c r="G305" s="50"/>
      <c r="H305" s="50"/>
      <c r="I305" s="50"/>
      <c r="J305" s="50"/>
      <c r="K305" s="50"/>
    </row>
    <row r="306" spans="1:11">
      <c r="A306" s="51"/>
      <c r="B306" s="47"/>
      <c r="C306" s="50"/>
      <c r="D306" s="50"/>
      <c r="E306" s="50"/>
      <c r="F306" s="50"/>
      <c r="G306" s="50"/>
      <c r="H306" s="50"/>
      <c r="I306" s="50"/>
      <c r="J306" s="50"/>
      <c r="K306" s="50"/>
    </row>
    <row r="307" spans="1:11">
      <c r="A307" s="51"/>
      <c r="B307" s="47"/>
      <c r="C307" s="50"/>
      <c r="D307" s="50"/>
      <c r="E307" s="50"/>
      <c r="F307" s="50"/>
      <c r="G307" s="50"/>
      <c r="H307" s="50"/>
      <c r="I307" s="50"/>
      <c r="J307" s="50"/>
      <c r="K307" s="50"/>
    </row>
    <row r="308" spans="1:11">
      <c r="A308" s="51"/>
      <c r="B308" s="47"/>
      <c r="C308" s="50"/>
      <c r="D308" s="50"/>
      <c r="E308" s="50"/>
      <c r="F308" s="50"/>
      <c r="G308" s="50"/>
      <c r="H308" s="50"/>
      <c r="I308" s="50"/>
      <c r="J308" s="50"/>
      <c r="K308" s="50"/>
    </row>
    <row r="309" spans="1:11">
      <c r="A309" s="51"/>
      <c r="B309" s="47"/>
      <c r="C309" s="50"/>
      <c r="D309" s="50"/>
      <c r="E309" s="50"/>
      <c r="F309" s="50"/>
      <c r="G309" s="50"/>
      <c r="H309" s="50"/>
      <c r="I309" s="50"/>
      <c r="J309" s="50"/>
      <c r="K309" s="50"/>
    </row>
    <row r="310" spans="1:11">
      <c r="A310" s="51"/>
      <c r="B310" s="47"/>
      <c r="C310" s="50"/>
      <c r="D310" s="50"/>
      <c r="E310" s="50"/>
      <c r="F310" s="50"/>
      <c r="G310" s="50"/>
      <c r="H310" s="50"/>
      <c r="I310" s="50"/>
      <c r="J310" s="50"/>
      <c r="K310" s="50"/>
    </row>
    <row r="311" spans="1:11">
      <c r="A311" s="51"/>
      <c r="B311" s="47"/>
      <c r="C311" s="50"/>
      <c r="D311" s="50"/>
      <c r="E311" s="50"/>
      <c r="F311" s="50"/>
      <c r="G311" s="50"/>
      <c r="H311" s="50"/>
      <c r="I311" s="50"/>
      <c r="J311" s="50"/>
      <c r="K311" s="50"/>
    </row>
    <row r="312" spans="1:11">
      <c r="A312" s="51"/>
      <c r="B312" s="47"/>
      <c r="C312" s="50"/>
      <c r="D312" s="50"/>
      <c r="E312" s="50"/>
      <c r="F312" s="50"/>
      <c r="G312" s="50"/>
      <c r="H312" s="50"/>
      <c r="I312" s="50"/>
      <c r="J312" s="50"/>
      <c r="K312" s="50"/>
    </row>
    <row r="313" spans="1:11">
      <c r="A313" s="51"/>
      <c r="B313" s="47"/>
      <c r="C313" s="50"/>
      <c r="D313" s="50"/>
      <c r="E313" s="50"/>
      <c r="F313" s="50"/>
      <c r="G313" s="50"/>
      <c r="H313" s="50"/>
      <c r="I313" s="50"/>
      <c r="J313" s="50"/>
      <c r="K313" s="50"/>
    </row>
    <row r="314" spans="1:11">
      <c r="A314" s="51"/>
      <c r="B314" s="47"/>
      <c r="C314" s="50"/>
      <c r="D314" s="50"/>
      <c r="E314" s="50"/>
      <c r="F314" s="50"/>
      <c r="G314" s="50"/>
      <c r="H314" s="50"/>
      <c r="I314" s="50"/>
      <c r="J314" s="50"/>
      <c r="K314" s="50"/>
    </row>
    <row r="315" spans="1:11">
      <c r="A315" s="51"/>
      <c r="B315" s="47"/>
      <c r="C315" s="50"/>
      <c r="D315" s="50"/>
      <c r="E315" s="50"/>
      <c r="F315" s="50"/>
      <c r="G315" s="50"/>
      <c r="H315" s="50"/>
      <c r="I315" s="50"/>
      <c r="J315" s="50"/>
      <c r="K315" s="50"/>
    </row>
    <row r="316" spans="1:11">
      <c r="A316" s="51"/>
      <c r="B316" s="47"/>
      <c r="C316" s="50"/>
      <c r="D316" s="50"/>
      <c r="E316" s="50"/>
      <c r="F316" s="50"/>
      <c r="G316" s="50"/>
      <c r="H316" s="50"/>
      <c r="I316" s="50"/>
      <c r="J316" s="50"/>
      <c r="K316" s="50"/>
    </row>
    <row r="317" spans="1:11">
      <c r="A317" s="51"/>
      <c r="B317" s="47"/>
      <c r="C317" s="50"/>
      <c r="D317" s="50"/>
      <c r="E317" s="50"/>
      <c r="F317" s="50"/>
      <c r="G317" s="50"/>
      <c r="H317" s="50"/>
      <c r="I317" s="50"/>
      <c r="J317" s="50"/>
      <c r="K317" s="50"/>
    </row>
    <row r="318" spans="1:11">
      <c r="A318" s="51"/>
      <c r="B318" s="47"/>
      <c r="C318" s="50"/>
      <c r="D318" s="50"/>
      <c r="E318" s="50"/>
      <c r="F318" s="50"/>
      <c r="G318" s="50"/>
      <c r="H318" s="50"/>
      <c r="I318" s="50"/>
      <c r="J318" s="50"/>
      <c r="K318" s="50"/>
    </row>
    <row r="319" spans="1:11">
      <c r="A319" s="51"/>
      <c r="B319" s="47"/>
      <c r="C319" s="50"/>
      <c r="D319" s="50"/>
      <c r="E319" s="50"/>
      <c r="F319" s="50"/>
      <c r="G319" s="50"/>
      <c r="H319" s="50"/>
      <c r="I319" s="50"/>
      <c r="J319" s="50"/>
      <c r="K319" s="50"/>
    </row>
    <row r="320" spans="1:11">
      <c r="A320" s="51"/>
      <c r="B320" s="47"/>
      <c r="C320" s="50"/>
      <c r="D320" s="50"/>
      <c r="E320" s="50"/>
      <c r="F320" s="50"/>
      <c r="G320" s="50"/>
      <c r="H320" s="50"/>
      <c r="I320" s="50"/>
      <c r="J320" s="50"/>
      <c r="K320" s="50"/>
    </row>
    <row r="321" spans="1:11">
      <c r="A321" s="51"/>
      <c r="B321" s="47"/>
      <c r="C321" s="50"/>
      <c r="D321" s="50"/>
      <c r="E321" s="50"/>
      <c r="F321" s="50"/>
      <c r="G321" s="50"/>
      <c r="H321" s="50"/>
      <c r="I321" s="50"/>
      <c r="J321" s="50"/>
      <c r="K321" s="50"/>
    </row>
    <row r="322" spans="1:11">
      <c r="A322" s="51"/>
      <c r="B322" s="47"/>
      <c r="C322" s="50"/>
      <c r="D322" s="50"/>
      <c r="E322" s="50"/>
      <c r="F322" s="50"/>
      <c r="G322" s="50"/>
      <c r="H322" s="50"/>
      <c r="I322" s="50"/>
      <c r="J322" s="50"/>
      <c r="K322" s="50"/>
    </row>
    <row r="323" spans="1:11">
      <c r="A323" s="51"/>
      <c r="B323" s="47"/>
      <c r="C323" s="50"/>
      <c r="D323" s="50"/>
      <c r="E323" s="50"/>
      <c r="F323" s="50"/>
      <c r="G323" s="50"/>
      <c r="H323" s="50"/>
      <c r="I323" s="50"/>
      <c r="J323" s="50"/>
      <c r="K323" s="50"/>
    </row>
    <row r="324" spans="1:11">
      <c r="A324" s="51"/>
      <c r="B324" s="47"/>
      <c r="C324" s="50"/>
      <c r="D324" s="50"/>
      <c r="E324" s="50"/>
      <c r="F324" s="50"/>
      <c r="G324" s="50"/>
      <c r="H324" s="50"/>
      <c r="I324" s="50"/>
      <c r="J324" s="50"/>
      <c r="K324" s="50"/>
    </row>
    <row r="325" spans="1:11">
      <c r="A325" s="51"/>
      <c r="B325" s="47"/>
      <c r="C325" s="50"/>
      <c r="D325" s="50"/>
      <c r="E325" s="50"/>
      <c r="F325" s="50"/>
      <c r="G325" s="50"/>
      <c r="H325" s="50"/>
      <c r="I325" s="50"/>
      <c r="J325" s="50"/>
      <c r="K325" s="50"/>
    </row>
    <row r="326" spans="1:11">
      <c r="A326" s="51"/>
      <c r="B326" s="47"/>
      <c r="C326" s="50"/>
      <c r="D326" s="50"/>
      <c r="E326" s="50"/>
      <c r="F326" s="50"/>
      <c r="G326" s="50"/>
      <c r="H326" s="50"/>
      <c r="I326" s="50"/>
      <c r="J326" s="50"/>
      <c r="K326" s="50"/>
    </row>
    <row r="327" spans="1:11">
      <c r="A327" s="51"/>
      <c r="B327" s="47"/>
      <c r="C327" s="50"/>
      <c r="D327" s="50"/>
      <c r="E327" s="50"/>
      <c r="F327" s="50"/>
      <c r="G327" s="50"/>
      <c r="H327" s="50"/>
      <c r="I327" s="50"/>
      <c r="J327" s="50"/>
      <c r="K327" s="50"/>
    </row>
    <row r="328" spans="1:11">
      <c r="A328" s="51"/>
      <c r="B328" s="47"/>
      <c r="C328" s="50"/>
      <c r="D328" s="50"/>
      <c r="E328" s="50"/>
      <c r="F328" s="50"/>
      <c r="G328" s="50"/>
      <c r="H328" s="50"/>
      <c r="I328" s="50"/>
      <c r="J328" s="50"/>
      <c r="K328" s="50"/>
    </row>
    <row r="329" spans="1:11">
      <c r="A329" s="51"/>
      <c r="B329" s="47"/>
      <c r="C329" s="50"/>
      <c r="D329" s="50"/>
      <c r="E329" s="50"/>
      <c r="F329" s="50"/>
      <c r="G329" s="50"/>
      <c r="H329" s="50"/>
      <c r="I329" s="50"/>
      <c r="J329" s="50"/>
      <c r="K329" s="50"/>
    </row>
    <row r="330" spans="1:11">
      <c r="A330" s="51"/>
      <c r="B330" s="47"/>
      <c r="C330" s="50"/>
      <c r="D330" s="50"/>
      <c r="E330" s="50"/>
      <c r="F330" s="50"/>
      <c r="G330" s="50"/>
      <c r="H330" s="50"/>
      <c r="I330" s="50"/>
      <c r="J330" s="50"/>
      <c r="K330" s="50"/>
    </row>
    <row r="331" spans="1:11">
      <c r="A331" s="51"/>
      <c r="B331" s="47"/>
      <c r="C331" s="50"/>
      <c r="D331" s="50"/>
      <c r="E331" s="50"/>
      <c r="F331" s="50"/>
      <c r="G331" s="50"/>
      <c r="H331" s="50"/>
      <c r="I331" s="50"/>
      <c r="J331" s="50"/>
      <c r="K331" s="50"/>
    </row>
    <row r="332" spans="1:11">
      <c r="A332" s="51"/>
      <c r="B332" s="47"/>
      <c r="C332" s="50"/>
      <c r="D332" s="50"/>
      <c r="E332" s="50"/>
      <c r="F332" s="50"/>
      <c r="G332" s="50"/>
      <c r="H332" s="50"/>
      <c r="I332" s="50"/>
      <c r="J332" s="50"/>
      <c r="K332" s="50"/>
    </row>
    <row r="333" spans="1:11">
      <c r="A333" s="51"/>
      <c r="B333" s="47"/>
      <c r="C333" s="50"/>
      <c r="D333" s="50"/>
      <c r="E333" s="50"/>
      <c r="F333" s="50"/>
      <c r="G333" s="50"/>
      <c r="H333" s="50"/>
      <c r="I333" s="50"/>
      <c r="J333" s="50"/>
      <c r="K333" s="50"/>
    </row>
    <row r="334" spans="1:11">
      <c r="A334" s="51"/>
      <c r="B334" s="47"/>
      <c r="C334" s="50"/>
      <c r="D334" s="50"/>
      <c r="E334" s="50"/>
      <c r="F334" s="50"/>
      <c r="G334" s="50"/>
      <c r="H334" s="50"/>
      <c r="I334" s="50"/>
      <c r="J334" s="50"/>
      <c r="K334" s="50"/>
    </row>
    <row r="335" spans="1:11">
      <c r="A335" s="51"/>
      <c r="B335" s="47"/>
      <c r="C335" s="50"/>
      <c r="D335" s="50"/>
      <c r="E335" s="50"/>
      <c r="F335" s="50"/>
      <c r="G335" s="50"/>
      <c r="H335" s="50"/>
      <c r="I335" s="50"/>
      <c r="J335" s="50"/>
      <c r="K335" s="50"/>
    </row>
    <row r="336" spans="1:11">
      <c r="A336" s="51"/>
      <c r="B336" s="47"/>
      <c r="C336" s="50"/>
      <c r="D336" s="50"/>
      <c r="E336" s="50"/>
      <c r="F336" s="50"/>
      <c r="G336" s="50"/>
      <c r="H336" s="50"/>
      <c r="I336" s="50"/>
      <c r="J336" s="50"/>
      <c r="K336" s="50"/>
    </row>
    <row r="337" spans="1:11">
      <c r="A337" s="51"/>
      <c r="B337" s="47"/>
      <c r="C337" s="50"/>
      <c r="D337" s="50"/>
      <c r="E337" s="50"/>
      <c r="F337" s="50"/>
      <c r="G337" s="50"/>
      <c r="H337" s="50"/>
      <c r="I337" s="50"/>
      <c r="J337" s="50"/>
      <c r="K337" s="50"/>
    </row>
    <row r="338" spans="1:11">
      <c r="A338" s="51"/>
      <c r="B338" s="47"/>
      <c r="C338" s="50"/>
      <c r="D338" s="50"/>
      <c r="E338" s="50"/>
      <c r="F338" s="50"/>
      <c r="G338" s="50"/>
      <c r="H338" s="50"/>
      <c r="I338" s="50"/>
      <c r="J338" s="50"/>
      <c r="K338" s="50"/>
    </row>
    <row r="339" spans="1:11">
      <c r="A339" s="51"/>
      <c r="B339" s="47"/>
      <c r="C339" s="50"/>
      <c r="D339" s="50"/>
      <c r="E339" s="50"/>
      <c r="F339" s="50"/>
      <c r="G339" s="50"/>
      <c r="H339" s="50"/>
      <c r="I339" s="50"/>
      <c r="J339" s="50"/>
      <c r="K339" s="50"/>
    </row>
    <row r="340" spans="1:11">
      <c r="A340" s="51"/>
      <c r="B340" s="47"/>
      <c r="C340" s="50"/>
      <c r="D340" s="50"/>
      <c r="E340" s="50"/>
      <c r="F340" s="50"/>
      <c r="G340" s="50"/>
      <c r="H340" s="50"/>
      <c r="I340" s="50"/>
      <c r="J340" s="50"/>
      <c r="K340" s="50"/>
    </row>
    <row r="341" spans="1:11">
      <c r="A341" s="51"/>
      <c r="B341" s="47"/>
      <c r="C341" s="50"/>
      <c r="D341" s="50"/>
      <c r="E341" s="50"/>
      <c r="F341" s="50"/>
      <c r="G341" s="50"/>
      <c r="H341" s="50"/>
      <c r="I341" s="50"/>
      <c r="J341" s="50"/>
      <c r="K341" s="50"/>
    </row>
    <row r="342" spans="1:11">
      <c r="A342" s="51"/>
      <c r="B342" s="47"/>
      <c r="C342" s="50"/>
      <c r="D342" s="50"/>
      <c r="E342" s="50"/>
      <c r="F342" s="50"/>
      <c r="G342" s="50"/>
      <c r="H342" s="50"/>
      <c r="I342" s="50"/>
      <c r="J342" s="50"/>
      <c r="K342" s="50"/>
    </row>
    <row r="343" spans="1:11">
      <c r="A343" s="51"/>
      <c r="B343" s="47"/>
      <c r="C343" s="50"/>
      <c r="D343" s="50"/>
      <c r="E343" s="50"/>
      <c r="F343" s="50"/>
      <c r="G343" s="50"/>
      <c r="H343" s="50"/>
      <c r="I343" s="50"/>
      <c r="J343" s="50"/>
      <c r="K343" s="50"/>
    </row>
    <row r="344" spans="1:11">
      <c r="A344" s="51"/>
      <c r="B344" s="47"/>
      <c r="C344" s="50"/>
      <c r="D344" s="50"/>
      <c r="E344" s="50"/>
      <c r="F344" s="50"/>
      <c r="G344" s="50"/>
      <c r="H344" s="50"/>
      <c r="I344" s="50"/>
      <c r="J344" s="50"/>
      <c r="K344" s="50"/>
    </row>
    <row r="345" spans="1:11">
      <c r="A345" s="51"/>
      <c r="B345" s="47"/>
      <c r="C345" s="50"/>
      <c r="D345" s="50"/>
      <c r="E345" s="50"/>
      <c r="F345" s="50"/>
      <c r="G345" s="50"/>
      <c r="H345" s="50"/>
      <c r="I345" s="50"/>
      <c r="J345" s="50"/>
      <c r="K345" s="50"/>
    </row>
    <row r="346" spans="1:11">
      <c r="A346" s="51"/>
      <c r="B346" s="47"/>
      <c r="C346" s="50"/>
      <c r="D346" s="50"/>
      <c r="E346" s="50"/>
      <c r="F346" s="50"/>
      <c r="G346" s="50"/>
      <c r="H346" s="50"/>
      <c r="I346" s="50"/>
      <c r="J346" s="50"/>
      <c r="K346" s="50"/>
    </row>
    <row r="347" spans="1:11">
      <c r="A347" s="51"/>
      <c r="B347" s="47"/>
      <c r="C347" s="50"/>
      <c r="D347" s="50"/>
      <c r="E347" s="50"/>
      <c r="F347" s="50"/>
      <c r="G347" s="50"/>
      <c r="H347" s="50"/>
      <c r="I347" s="50"/>
      <c r="J347" s="50"/>
      <c r="K347" s="50"/>
    </row>
    <row r="348" spans="1:11">
      <c r="A348" s="51"/>
      <c r="B348" s="47"/>
      <c r="C348" s="50"/>
      <c r="D348" s="50"/>
      <c r="E348" s="50"/>
      <c r="F348" s="50"/>
      <c r="G348" s="50"/>
      <c r="H348" s="50"/>
      <c r="I348" s="50"/>
      <c r="J348" s="50"/>
      <c r="K348" s="50"/>
    </row>
    <row r="349" spans="1:11">
      <c r="A349" s="51"/>
      <c r="B349" s="47"/>
      <c r="C349" s="50"/>
      <c r="D349" s="50"/>
      <c r="E349" s="50"/>
      <c r="F349" s="50"/>
      <c r="G349" s="50"/>
      <c r="H349" s="50"/>
      <c r="I349" s="50"/>
      <c r="J349" s="50"/>
      <c r="K349" s="50"/>
    </row>
    <row r="350" spans="1:11">
      <c r="A350" s="51"/>
      <c r="B350" s="47"/>
      <c r="C350" s="50"/>
      <c r="D350" s="50"/>
      <c r="E350" s="50"/>
      <c r="F350" s="50"/>
      <c r="G350" s="50"/>
      <c r="H350" s="50"/>
      <c r="I350" s="50"/>
      <c r="J350" s="50"/>
      <c r="K350" s="50"/>
    </row>
    <row r="351" spans="1:11">
      <c r="A351" s="51"/>
      <c r="B351" s="47"/>
      <c r="C351" s="50"/>
      <c r="D351" s="50"/>
      <c r="E351" s="50"/>
      <c r="F351" s="50"/>
      <c r="G351" s="50"/>
      <c r="H351" s="50"/>
      <c r="I351" s="50"/>
      <c r="J351" s="50"/>
      <c r="K351" s="50"/>
    </row>
    <row r="352" spans="1:11">
      <c r="A352" s="51"/>
      <c r="B352" s="47"/>
      <c r="C352" s="50"/>
      <c r="D352" s="50"/>
      <c r="E352" s="50"/>
      <c r="F352" s="50"/>
      <c r="G352" s="50"/>
      <c r="H352" s="50"/>
      <c r="I352" s="50"/>
      <c r="J352" s="50"/>
      <c r="K352" s="50"/>
    </row>
    <row r="353" spans="1:11">
      <c r="A353" s="51"/>
      <c r="B353" s="47"/>
      <c r="C353" s="50"/>
      <c r="D353" s="50"/>
      <c r="E353" s="50"/>
      <c r="F353" s="50"/>
      <c r="G353" s="50"/>
      <c r="H353" s="50"/>
      <c r="I353" s="50"/>
      <c r="J353" s="50"/>
      <c r="K353" s="50"/>
    </row>
    <row r="354" spans="1:11">
      <c r="A354" s="51"/>
      <c r="B354" s="47"/>
      <c r="C354" s="50"/>
      <c r="D354" s="50"/>
      <c r="E354" s="50"/>
      <c r="F354" s="50"/>
      <c r="G354" s="50"/>
      <c r="H354" s="50"/>
      <c r="I354" s="50"/>
      <c r="J354" s="50"/>
      <c r="K354" s="50"/>
    </row>
    <row r="355" spans="1:11">
      <c r="A355" s="51"/>
      <c r="B355" s="47"/>
      <c r="C355" s="50"/>
      <c r="D355" s="50"/>
      <c r="E355" s="50"/>
      <c r="F355" s="50"/>
      <c r="G355" s="50"/>
      <c r="H355" s="50"/>
      <c r="I355" s="50"/>
      <c r="J355" s="50"/>
      <c r="K355" s="50"/>
    </row>
    <row r="356" spans="1:11">
      <c r="A356" s="51"/>
      <c r="B356" s="47"/>
      <c r="C356" s="50"/>
      <c r="D356" s="50"/>
      <c r="E356" s="50"/>
      <c r="F356" s="50"/>
      <c r="G356" s="50"/>
      <c r="H356" s="50"/>
      <c r="I356" s="50"/>
      <c r="J356" s="50"/>
      <c r="K356" s="50"/>
    </row>
    <row r="357" spans="1:11">
      <c r="A357" s="51"/>
      <c r="B357" s="47"/>
      <c r="C357" s="50"/>
      <c r="D357" s="50"/>
      <c r="E357" s="50"/>
      <c r="F357" s="50"/>
      <c r="G357" s="50"/>
      <c r="H357" s="50"/>
      <c r="I357" s="50"/>
      <c r="J357" s="50"/>
      <c r="K357" s="50"/>
    </row>
    <row r="358" spans="1:11">
      <c r="A358" s="51"/>
      <c r="B358" s="47"/>
      <c r="C358" s="50"/>
      <c r="D358" s="50"/>
      <c r="E358" s="50"/>
      <c r="F358" s="50"/>
      <c r="G358" s="50"/>
      <c r="H358" s="50"/>
      <c r="I358" s="50"/>
      <c r="J358" s="50"/>
      <c r="K358" s="50"/>
    </row>
    <row r="359" spans="1:11">
      <c r="A359" s="51"/>
      <c r="B359" s="47"/>
      <c r="C359" s="50"/>
      <c r="D359" s="50"/>
      <c r="E359" s="50"/>
      <c r="F359" s="50"/>
      <c r="G359" s="50"/>
      <c r="H359" s="50"/>
      <c r="I359" s="50"/>
      <c r="J359" s="50"/>
      <c r="K359" s="50"/>
    </row>
    <row r="360" spans="1:11">
      <c r="A360" s="51"/>
      <c r="B360" s="47"/>
      <c r="C360" s="50"/>
      <c r="D360" s="50"/>
      <c r="E360" s="50"/>
      <c r="F360" s="50"/>
      <c r="G360" s="50"/>
      <c r="H360" s="50"/>
      <c r="I360" s="50"/>
      <c r="J360" s="50"/>
      <c r="K360" s="50"/>
    </row>
    <row r="361" spans="1:11">
      <c r="A361" s="51"/>
      <c r="B361" s="47"/>
      <c r="C361" s="50"/>
      <c r="D361" s="50"/>
      <c r="E361" s="50"/>
      <c r="F361" s="50"/>
      <c r="G361" s="50"/>
      <c r="H361" s="50"/>
      <c r="I361" s="50"/>
      <c r="J361" s="50"/>
      <c r="K361" s="50"/>
    </row>
    <row r="362" spans="1:11">
      <c r="A362" s="51"/>
      <c r="B362" s="47"/>
      <c r="C362" s="50"/>
      <c r="D362" s="50"/>
      <c r="E362" s="50"/>
      <c r="F362" s="50"/>
      <c r="G362" s="50"/>
      <c r="H362" s="50"/>
      <c r="I362" s="50"/>
      <c r="J362" s="50"/>
      <c r="K362" s="50"/>
    </row>
    <row r="363" spans="1:11">
      <c r="A363" s="51"/>
      <c r="B363" s="47"/>
      <c r="C363" s="50"/>
      <c r="D363" s="50"/>
      <c r="E363" s="50"/>
      <c r="F363" s="50"/>
      <c r="G363" s="50"/>
      <c r="H363" s="50"/>
      <c r="I363" s="50"/>
      <c r="J363" s="50"/>
      <c r="K363" s="50"/>
    </row>
    <row r="364" spans="1:11">
      <c r="A364" s="51"/>
      <c r="B364" s="47"/>
      <c r="C364" s="50"/>
      <c r="D364" s="50"/>
      <c r="E364" s="50"/>
      <c r="F364" s="50"/>
      <c r="G364" s="50"/>
      <c r="H364" s="50"/>
      <c r="I364" s="50"/>
      <c r="J364" s="50"/>
      <c r="K364" s="50"/>
    </row>
    <row r="365" spans="1:11">
      <c r="A365" s="51"/>
      <c r="B365" s="47"/>
      <c r="C365" s="50"/>
      <c r="D365" s="50"/>
      <c r="E365" s="50"/>
      <c r="F365" s="50"/>
      <c r="G365" s="50"/>
      <c r="H365" s="50"/>
      <c r="I365" s="50"/>
      <c r="J365" s="50"/>
      <c r="K365" s="50"/>
    </row>
    <row r="366" spans="1:11">
      <c r="A366" s="51"/>
      <c r="B366" s="47"/>
      <c r="C366" s="50"/>
      <c r="D366" s="50"/>
      <c r="E366" s="50"/>
      <c r="F366" s="50"/>
      <c r="G366" s="50"/>
      <c r="H366" s="50"/>
      <c r="I366" s="50"/>
      <c r="J366" s="50"/>
      <c r="K366" s="50"/>
    </row>
    <row r="367" spans="1:11">
      <c r="A367" s="51"/>
      <c r="B367" s="47"/>
      <c r="C367" s="50"/>
      <c r="D367" s="50"/>
      <c r="E367" s="50"/>
      <c r="F367" s="50"/>
      <c r="G367" s="50"/>
      <c r="H367" s="50"/>
      <c r="I367" s="50"/>
      <c r="J367" s="50"/>
      <c r="K367" s="50"/>
    </row>
    <row r="368" spans="1:11">
      <c r="A368" s="51"/>
      <c r="B368" s="47"/>
      <c r="C368" s="50"/>
      <c r="D368" s="50"/>
      <c r="E368" s="50"/>
      <c r="F368" s="50"/>
      <c r="G368" s="50"/>
      <c r="H368" s="50"/>
      <c r="I368" s="50"/>
      <c r="J368" s="50"/>
      <c r="K368" s="50"/>
    </row>
    <row r="369" spans="1:11">
      <c r="A369" s="51"/>
      <c r="B369" s="47"/>
      <c r="C369" s="50"/>
      <c r="D369" s="50"/>
      <c r="E369" s="50"/>
      <c r="F369" s="50"/>
      <c r="G369" s="50"/>
      <c r="H369" s="50"/>
      <c r="I369" s="50"/>
      <c r="J369" s="50"/>
      <c r="K369" s="50"/>
    </row>
    <row r="370" spans="1:11">
      <c r="A370" s="51"/>
      <c r="B370" s="47"/>
      <c r="C370" s="50"/>
      <c r="D370" s="50"/>
      <c r="E370" s="50"/>
      <c r="F370" s="50"/>
      <c r="G370" s="50"/>
      <c r="H370" s="50"/>
      <c r="I370" s="50"/>
      <c r="J370" s="50"/>
      <c r="K370" s="50"/>
    </row>
    <row r="371" spans="1:11">
      <c r="A371" s="51"/>
      <c r="B371" s="47"/>
      <c r="C371" s="50"/>
      <c r="D371" s="50"/>
      <c r="E371" s="50"/>
      <c r="F371" s="50"/>
      <c r="G371" s="50"/>
      <c r="H371" s="50"/>
      <c r="I371" s="50"/>
      <c r="J371" s="50"/>
      <c r="K371" s="50"/>
    </row>
    <row r="372" spans="1:11">
      <c r="A372" s="51"/>
      <c r="B372" s="47"/>
      <c r="C372" s="50"/>
      <c r="D372" s="50"/>
      <c r="E372" s="50"/>
      <c r="F372" s="50"/>
      <c r="G372" s="50"/>
      <c r="H372" s="50"/>
      <c r="I372" s="50"/>
      <c r="J372" s="50"/>
      <c r="K372" s="50"/>
    </row>
    <row r="373" spans="1:11">
      <c r="A373" s="51"/>
      <c r="B373" s="47"/>
      <c r="C373" s="50"/>
      <c r="D373" s="50"/>
      <c r="E373" s="50"/>
      <c r="F373" s="50"/>
      <c r="G373" s="50"/>
      <c r="H373" s="50"/>
      <c r="I373" s="50"/>
      <c r="J373" s="50"/>
      <c r="K373" s="50"/>
    </row>
    <row r="374" spans="1:11">
      <c r="A374" s="51"/>
      <c r="B374" s="47"/>
      <c r="C374" s="50"/>
      <c r="D374" s="50"/>
      <c r="E374" s="50"/>
      <c r="F374" s="50"/>
      <c r="G374" s="50"/>
      <c r="H374" s="50"/>
      <c r="I374" s="50"/>
      <c r="J374" s="50"/>
      <c r="K374" s="50"/>
    </row>
    <row r="375" spans="1:11">
      <c r="A375" s="51"/>
      <c r="B375" s="47"/>
      <c r="C375" s="50"/>
      <c r="D375" s="50"/>
      <c r="E375" s="50"/>
      <c r="F375" s="50"/>
      <c r="G375" s="50"/>
      <c r="H375" s="50"/>
      <c r="I375" s="50"/>
      <c r="J375" s="50"/>
      <c r="K375" s="50"/>
    </row>
    <row r="376" spans="1:11">
      <c r="A376" s="51"/>
      <c r="B376" s="47"/>
      <c r="C376" s="50"/>
      <c r="D376" s="50"/>
      <c r="E376" s="50"/>
      <c r="F376" s="50"/>
      <c r="G376" s="50"/>
      <c r="H376" s="50"/>
      <c r="I376" s="50"/>
      <c r="J376" s="50"/>
      <c r="K376" s="50"/>
    </row>
    <row r="377" spans="1:11">
      <c r="A377" s="51"/>
      <c r="B377" s="47"/>
      <c r="C377" s="50"/>
      <c r="D377" s="50"/>
      <c r="E377" s="50"/>
      <c r="F377" s="50"/>
      <c r="G377" s="50"/>
      <c r="H377" s="50"/>
      <c r="I377" s="50"/>
      <c r="J377" s="50"/>
      <c r="K377" s="50"/>
    </row>
    <row r="378" spans="1:11">
      <c r="A378" s="51"/>
      <c r="B378" s="47"/>
      <c r="C378" s="50"/>
      <c r="D378" s="50"/>
      <c r="E378" s="50"/>
      <c r="F378" s="50"/>
      <c r="G378" s="50"/>
      <c r="H378" s="50"/>
      <c r="I378" s="50"/>
      <c r="J378" s="50"/>
      <c r="K378" s="50"/>
    </row>
    <row r="379" spans="1:11">
      <c r="A379" s="51"/>
      <c r="B379" s="47"/>
      <c r="C379" s="50"/>
      <c r="D379" s="50"/>
      <c r="E379" s="50"/>
      <c r="F379" s="50"/>
      <c r="G379" s="50"/>
      <c r="H379" s="50"/>
      <c r="I379" s="50"/>
      <c r="J379" s="50"/>
      <c r="K379" s="50"/>
    </row>
    <row r="380" spans="1:11">
      <c r="A380" s="51"/>
      <c r="B380" s="47"/>
      <c r="C380" s="50"/>
      <c r="D380" s="50"/>
      <c r="E380" s="50"/>
      <c r="F380" s="50"/>
      <c r="G380" s="50"/>
      <c r="H380" s="50"/>
      <c r="I380" s="50"/>
      <c r="J380" s="50"/>
      <c r="K380" s="50"/>
    </row>
    <row r="381" spans="1:11">
      <c r="A381" s="51"/>
      <c r="B381" s="47"/>
      <c r="C381" s="50"/>
      <c r="D381" s="50"/>
      <c r="E381" s="50"/>
      <c r="F381" s="50"/>
      <c r="G381" s="50"/>
      <c r="H381" s="50"/>
      <c r="I381" s="50"/>
      <c r="J381" s="50"/>
      <c r="K381" s="50"/>
    </row>
    <row r="382" spans="1:11">
      <c r="A382" s="51"/>
      <c r="B382" s="47"/>
      <c r="C382" s="50"/>
      <c r="D382" s="50"/>
      <c r="E382" s="50"/>
      <c r="F382" s="50"/>
      <c r="G382" s="50"/>
      <c r="H382" s="50"/>
      <c r="I382" s="50"/>
      <c r="J382" s="50"/>
      <c r="K382" s="50"/>
    </row>
    <row r="383" spans="1:11">
      <c r="A383" s="51"/>
      <c r="B383" s="47"/>
      <c r="C383" s="50"/>
      <c r="D383" s="50"/>
      <c r="E383" s="50"/>
      <c r="F383" s="50"/>
      <c r="G383" s="50"/>
      <c r="H383" s="50"/>
      <c r="I383" s="50"/>
      <c r="J383" s="50"/>
      <c r="K383" s="50"/>
    </row>
    <row r="384" spans="1:11">
      <c r="A384" s="51"/>
      <c r="B384" s="47"/>
      <c r="C384" s="50"/>
      <c r="D384" s="50"/>
      <c r="E384" s="50"/>
      <c r="F384" s="50"/>
      <c r="G384" s="50"/>
      <c r="H384" s="50"/>
      <c r="I384" s="50"/>
      <c r="J384" s="50"/>
      <c r="K384" s="50"/>
    </row>
    <row r="385" spans="1:11">
      <c r="A385" s="51"/>
      <c r="B385" s="47"/>
      <c r="C385" s="50"/>
      <c r="D385" s="50"/>
      <c r="E385" s="50"/>
      <c r="F385" s="50"/>
      <c r="G385" s="50"/>
      <c r="H385" s="50"/>
      <c r="I385" s="50"/>
      <c r="J385" s="50"/>
      <c r="K385" s="50"/>
    </row>
    <row r="386" spans="1:11">
      <c r="A386" s="51"/>
      <c r="B386" s="47"/>
      <c r="C386" s="50"/>
      <c r="D386" s="50"/>
      <c r="E386" s="50"/>
      <c r="F386" s="50"/>
      <c r="G386" s="50"/>
      <c r="H386" s="50"/>
      <c r="I386" s="50"/>
      <c r="J386" s="50"/>
      <c r="K386" s="50"/>
    </row>
    <row r="387" spans="1:11">
      <c r="A387" s="51"/>
      <c r="B387" s="47"/>
      <c r="C387" s="50"/>
      <c r="D387" s="50"/>
      <c r="E387" s="50"/>
      <c r="F387" s="50"/>
      <c r="G387" s="50"/>
      <c r="H387" s="50"/>
      <c r="I387" s="50"/>
      <c r="J387" s="50"/>
      <c r="K387" s="50"/>
    </row>
    <row r="388" spans="1:11">
      <c r="A388" s="51"/>
      <c r="B388" s="47"/>
      <c r="C388" s="50"/>
      <c r="D388" s="50"/>
      <c r="E388" s="50"/>
      <c r="F388" s="50"/>
      <c r="G388" s="50"/>
      <c r="H388" s="50"/>
      <c r="I388" s="50"/>
      <c r="J388" s="50"/>
      <c r="K388" s="50"/>
    </row>
    <row r="389" spans="1:11">
      <c r="A389" s="51"/>
      <c r="B389" s="47"/>
      <c r="C389" s="50"/>
      <c r="D389" s="50"/>
      <c r="E389" s="50"/>
      <c r="F389" s="50"/>
      <c r="G389" s="50"/>
      <c r="H389" s="50"/>
      <c r="I389" s="50"/>
      <c r="J389" s="50"/>
      <c r="K389" s="50"/>
    </row>
    <row r="390" spans="1:11">
      <c r="A390" s="51"/>
      <c r="B390" s="47"/>
      <c r="C390" s="50"/>
      <c r="D390" s="50"/>
      <c r="E390" s="50"/>
      <c r="F390" s="50"/>
      <c r="G390" s="50"/>
      <c r="H390" s="50"/>
      <c r="I390" s="50"/>
      <c r="J390" s="50"/>
      <c r="K390" s="50"/>
    </row>
    <row r="391" spans="1:11">
      <c r="A391" s="51"/>
      <c r="B391" s="47"/>
      <c r="C391" s="50"/>
      <c r="D391" s="50"/>
      <c r="E391" s="50"/>
      <c r="F391" s="50"/>
      <c r="G391" s="50"/>
      <c r="H391" s="50"/>
      <c r="I391" s="50"/>
      <c r="J391" s="50"/>
      <c r="K391" s="50"/>
    </row>
    <row r="392" spans="1:11">
      <c r="A392" s="51"/>
      <c r="B392" s="47"/>
      <c r="C392" s="50"/>
      <c r="D392" s="50"/>
      <c r="E392" s="50"/>
      <c r="F392" s="50"/>
      <c r="G392" s="50"/>
      <c r="H392" s="50"/>
      <c r="I392" s="50"/>
      <c r="J392" s="50"/>
      <c r="K392" s="50"/>
    </row>
    <row r="393" spans="1:11">
      <c r="A393" s="51"/>
      <c r="B393" s="47"/>
      <c r="C393" s="50"/>
      <c r="D393" s="50"/>
      <c r="E393" s="50"/>
      <c r="F393" s="50"/>
      <c r="G393" s="50"/>
      <c r="H393" s="50"/>
      <c r="I393" s="50"/>
      <c r="J393" s="50"/>
      <c r="K393" s="50"/>
    </row>
    <row r="394" spans="1:11">
      <c r="A394" s="51"/>
      <c r="B394" s="47"/>
      <c r="C394" s="50"/>
      <c r="D394" s="50"/>
      <c r="E394" s="50"/>
      <c r="F394" s="50"/>
      <c r="G394" s="50"/>
      <c r="H394" s="50"/>
      <c r="I394" s="50"/>
      <c r="J394" s="50"/>
      <c r="K394" s="50"/>
    </row>
    <row r="395" spans="1:11">
      <c r="A395" s="51"/>
      <c r="B395" s="47"/>
      <c r="C395" s="50"/>
      <c r="D395" s="50"/>
      <c r="E395" s="50"/>
      <c r="F395" s="50"/>
      <c r="G395" s="50"/>
      <c r="H395" s="50"/>
      <c r="I395" s="50"/>
      <c r="J395" s="50"/>
      <c r="K395" s="50"/>
    </row>
    <row r="396" spans="1:11">
      <c r="A396" s="51"/>
      <c r="B396" s="47"/>
      <c r="C396" s="50"/>
      <c r="D396" s="50"/>
      <c r="E396" s="50"/>
      <c r="F396" s="50"/>
      <c r="G396" s="50"/>
      <c r="H396" s="50"/>
      <c r="I396" s="50"/>
      <c r="J396" s="50"/>
      <c r="K396" s="50"/>
    </row>
    <row r="397" spans="1:11">
      <c r="A397" s="51"/>
      <c r="B397" s="47"/>
      <c r="C397" s="50"/>
      <c r="D397" s="50"/>
      <c r="E397" s="50"/>
      <c r="F397" s="50"/>
      <c r="G397" s="50"/>
      <c r="H397" s="50"/>
      <c r="I397" s="50"/>
      <c r="J397" s="50"/>
      <c r="K397" s="50"/>
    </row>
    <row r="398" spans="1:11">
      <c r="A398" s="51"/>
      <c r="B398" s="47"/>
      <c r="C398" s="50"/>
      <c r="D398" s="50"/>
      <c r="E398" s="50"/>
      <c r="F398" s="50"/>
      <c r="G398" s="50"/>
      <c r="H398" s="50"/>
      <c r="I398" s="50"/>
      <c r="J398" s="50"/>
      <c r="K398" s="50"/>
    </row>
    <row r="399" spans="1:11">
      <c r="A399" s="51"/>
      <c r="B399" s="47"/>
      <c r="C399" s="50"/>
      <c r="D399" s="50"/>
      <c r="E399" s="50"/>
      <c r="F399" s="50"/>
      <c r="G399" s="50"/>
      <c r="H399" s="50"/>
      <c r="I399" s="50"/>
      <c r="J399" s="50"/>
      <c r="K399" s="50"/>
    </row>
    <row r="400" spans="1:11">
      <c r="A400" s="51"/>
      <c r="B400" s="47"/>
      <c r="C400" s="50"/>
      <c r="D400" s="50"/>
      <c r="E400" s="50"/>
      <c r="F400" s="50"/>
      <c r="G400" s="50"/>
      <c r="H400" s="50"/>
      <c r="I400" s="50"/>
      <c r="J400" s="50"/>
      <c r="K400" s="50"/>
    </row>
    <row r="401" spans="1:11">
      <c r="A401" s="51"/>
      <c r="B401" s="47"/>
      <c r="C401" s="50"/>
      <c r="D401" s="50"/>
      <c r="E401" s="50"/>
      <c r="F401" s="50"/>
      <c r="G401" s="50"/>
      <c r="H401" s="50"/>
      <c r="I401" s="50"/>
      <c r="J401" s="50"/>
      <c r="K401" s="50"/>
    </row>
    <row r="402" spans="1:11">
      <c r="A402" s="51"/>
      <c r="B402" s="47"/>
      <c r="C402" s="50"/>
      <c r="D402" s="50"/>
      <c r="E402" s="50"/>
      <c r="F402" s="50"/>
      <c r="G402" s="50"/>
      <c r="H402" s="50"/>
      <c r="I402" s="50"/>
      <c r="J402" s="50"/>
      <c r="K402" s="50"/>
    </row>
    <row r="403" spans="1:11">
      <c r="A403" s="51"/>
      <c r="B403" s="47"/>
      <c r="C403" s="50"/>
      <c r="D403" s="50"/>
      <c r="E403" s="50"/>
      <c r="F403" s="50"/>
      <c r="G403" s="50"/>
      <c r="H403" s="50"/>
      <c r="I403" s="50"/>
      <c r="J403" s="50"/>
      <c r="K403" s="50"/>
    </row>
    <row r="404" spans="1:11">
      <c r="A404" s="51"/>
      <c r="B404" s="47"/>
      <c r="C404" s="50"/>
      <c r="D404" s="50"/>
      <c r="E404" s="50"/>
      <c r="F404" s="50"/>
      <c r="G404" s="50"/>
      <c r="H404" s="50"/>
      <c r="I404" s="50"/>
      <c r="J404" s="50"/>
      <c r="K404" s="50"/>
    </row>
    <row r="405" spans="1:11">
      <c r="A405" s="51"/>
      <c r="B405" s="47"/>
      <c r="C405" s="50"/>
      <c r="D405" s="50"/>
      <c r="E405" s="50"/>
      <c r="F405" s="50"/>
      <c r="G405" s="50"/>
      <c r="H405" s="50"/>
      <c r="I405" s="50"/>
      <c r="J405" s="50"/>
      <c r="K405" s="50"/>
    </row>
    <row r="406" spans="1:11">
      <c r="A406" s="51"/>
      <c r="B406" s="47"/>
      <c r="C406" s="50"/>
      <c r="D406" s="50"/>
      <c r="E406" s="50"/>
      <c r="F406" s="50"/>
      <c r="G406" s="50"/>
      <c r="H406" s="50"/>
      <c r="I406" s="50"/>
      <c r="J406" s="50"/>
      <c r="K406" s="50"/>
    </row>
    <row r="407" spans="1:11">
      <c r="A407" s="51"/>
      <c r="B407" s="47"/>
      <c r="C407" s="50"/>
      <c r="D407" s="50"/>
      <c r="E407" s="50"/>
      <c r="F407" s="50"/>
      <c r="G407" s="50"/>
      <c r="H407" s="50"/>
      <c r="I407" s="50"/>
      <c r="J407" s="50"/>
      <c r="K407" s="50"/>
    </row>
    <row r="408" spans="1:11">
      <c r="A408" s="51"/>
      <c r="B408" s="47"/>
      <c r="C408" s="50"/>
      <c r="D408" s="50"/>
      <c r="E408" s="50"/>
      <c r="F408" s="50"/>
      <c r="G408" s="50"/>
      <c r="H408" s="50"/>
      <c r="I408" s="50"/>
      <c r="J408" s="50"/>
      <c r="K408" s="50"/>
    </row>
    <row r="409" spans="1:11">
      <c r="A409" s="51"/>
      <c r="B409" s="47"/>
      <c r="C409" s="50"/>
      <c r="D409" s="50"/>
      <c r="E409" s="50"/>
      <c r="F409" s="50"/>
      <c r="G409" s="50"/>
      <c r="H409" s="50"/>
      <c r="I409" s="50"/>
      <c r="J409" s="50"/>
      <c r="K409" s="50"/>
    </row>
    <row r="410" spans="1:11">
      <c r="A410" s="51"/>
      <c r="B410" s="47"/>
      <c r="C410" s="50"/>
      <c r="D410" s="50"/>
      <c r="E410" s="50"/>
      <c r="F410" s="50"/>
      <c r="G410" s="50"/>
      <c r="H410" s="50"/>
      <c r="I410" s="50"/>
      <c r="J410" s="50"/>
      <c r="K410" s="50"/>
    </row>
    <row r="411" spans="1:11">
      <c r="A411" s="51"/>
      <c r="B411" s="47"/>
      <c r="C411" s="50"/>
      <c r="D411" s="50"/>
      <c r="E411" s="50"/>
      <c r="F411" s="50"/>
      <c r="G411" s="50"/>
      <c r="H411" s="50"/>
      <c r="I411" s="50"/>
      <c r="J411" s="50"/>
      <c r="K411" s="50"/>
    </row>
    <row r="412" spans="1:11">
      <c r="A412" s="51"/>
      <c r="B412" s="47"/>
      <c r="C412" s="50"/>
      <c r="D412" s="50"/>
      <c r="E412" s="50"/>
      <c r="F412" s="50"/>
      <c r="G412" s="50"/>
      <c r="H412" s="50"/>
      <c r="I412" s="50"/>
      <c r="J412" s="50"/>
      <c r="K412" s="50"/>
    </row>
    <row r="413" spans="1:11">
      <c r="A413" s="51"/>
      <c r="B413" s="47"/>
      <c r="C413" s="50"/>
      <c r="D413" s="50"/>
      <c r="E413" s="50"/>
      <c r="F413" s="50"/>
      <c r="G413" s="50"/>
      <c r="H413" s="50"/>
      <c r="I413" s="50"/>
      <c r="J413" s="50"/>
      <c r="K413" s="50"/>
    </row>
    <row r="414" spans="1:11">
      <c r="A414" s="51"/>
      <c r="B414" s="47"/>
      <c r="C414" s="50"/>
      <c r="D414" s="50"/>
      <c r="E414" s="50"/>
      <c r="F414" s="50"/>
      <c r="G414" s="50"/>
      <c r="H414" s="50"/>
      <c r="I414" s="50"/>
      <c r="J414" s="50"/>
      <c r="K414" s="50"/>
    </row>
    <row r="415" spans="1:11">
      <c r="A415" s="51"/>
      <c r="B415" s="47"/>
      <c r="C415" s="50"/>
      <c r="D415" s="50"/>
      <c r="E415" s="50"/>
      <c r="F415" s="50"/>
      <c r="G415" s="50"/>
      <c r="H415" s="50"/>
      <c r="I415" s="50"/>
      <c r="J415" s="50"/>
      <c r="K415" s="50"/>
    </row>
    <row r="416" spans="1:11">
      <c r="A416" s="51"/>
      <c r="B416" s="47"/>
      <c r="C416" s="50"/>
      <c r="D416" s="50"/>
      <c r="E416" s="50"/>
      <c r="F416" s="50"/>
      <c r="G416" s="50"/>
      <c r="H416" s="50"/>
      <c r="I416" s="50"/>
      <c r="J416" s="50"/>
      <c r="K416" s="50"/>
    </row>
    <row r="417" spans="1:11">
      <c r="A417" s="51"/>
      <c r="B417" s="47"/>
      <c r="C417" s="50"/>
      <c r="D417" s="50"/>
      <c r="E417" s="50"/>
      <c r="F417" s="50"/>
      <c r="G417" s="50"/>
      <c r="H417" s="50"/>
      <c r="I417" s="50"/>
      <c r="J417" s="50"/>
      <c r="K417" s="50"/>
    </row>
    <row r="418" spans="1:11">
      <c r="A418" s="51"/>
      <c r="B418" s="47"/>
      <c r="C418" s="50"/>
      <c r="D418" s="50"/>
      <c r="E418" s="50"/>
      <c r="F418" s="50"/>
      <c r="G418" s="50"/>
      <c r="H418" s="50"/>
      <c r="I418" s="50"/>
      <c r="J418" s="50"/>
      <c r="K418" s="50"/>
    </row>
    <row r="419" spans="1:11">
      <c r="A419" s="51"/>
      <c r="B419" s="47"/>
      <c r="C419" s="50"/>
      <c r="D419" s="50"/>
      <c r="E419" s="50"/>
      <c r="F419" s="50"/>
      <c r="G419" s="50"/>
      <c r="H419" s="50"/>
      <c r="I419" s="50"/>
      <c r="J419" s="50"/>
      <c r="K419" s="50"/>
    </row>
    <row r="420" spans="1:11">
      <c r="A420" s="51"/>
      <c r="B420" s="47"/>
      <c r="C420" s="50"/>
      <c r="D420" s="50"/>
      <c r="E420" s="50"/>
      <c r="F420" s="50"/>
      <c r="G420" s="50"/>
      <c r="H420" s="50"/>
      <c r="I420" s="50"/>
      <c r="J420" s="50"/>
      <c r="K420" s="50"/>
    </row>
    <row r="421" spans="1:11">
      <c r="A421" s="51"/>
      <c r="B421" s="47"/>
      <c r="C421" s="50"/>
      <c r="D421" s="50"/>
      <c r="E421" s="50"/>
      <c r="F421" s="50"/>
      <c r="G421" s="50"/>
      <c r="H421" s="50"/>
      <c r="I421" s="50"/>
      <c r="J421" s="50"/>
      <c r="K421" s="50"/>
    </row>
    <row r="422" spans="1:11">
      <c r="A422" s="51"/>
      <c r="B422" s="47"/>
      <c r="C422" s="50"/>
      <c r="D422" s="50"/>
      <c r="E422" s="50"/>
      <c r="F422" s="50"/>
      <c r="G422" s="50"/>
      <c r="H422" s="50"/>
      <c r="I422" s="50"/>
      <c r="J422" s="50"/>
      <c r="K422" s="50"/>
    </row>
    <row r="423" spans="1:11">
      <c r="A423" s="51"/>
      <c r="B423" s="47"/>
      <c r="C423" s="50"/>
      <c r="D423" s="50"/>
      <c r="E423" s="50"/>
      <c r="F423" s="50"/>
      <c r="G423" s="50"/>
      <c r="H423" s="50"/>
      <c r="I423" s="50"/>
      <c r="J423" s="50"/>
      <c r="K423" s="50"/>
    </row>
    <row r="424" spans="1:11">
      <c r="A424" s="51"/>
      <c r="B424" s="47"/>
      <c r="C424" s="50"/>
      <c r="D424" s="50"/>
      <c r="E424" s="50"/>
      <c r="F424" s="50"/>
      <c r="G424" s="50"/>
      <c r="H424" s="50"/>
      <c r="I424" s="50"/>
      <c r="J424" s="50"/>
      <c r="K424" s="50"/>
    </row>
    <row r="425" spans="1:11">
      <c r="A425" s="51"/>
      <c r="B425" s="47"/>
      <c r="C425" s="50"/>
      <c r="D425" s="50"/>
      <c r="E425" s="50"/>
      <c r="F425" s="50"/>
      <c r="G425" s="50"/>
      <c r="H425" s="50"/>
      <c r="I425" s="50"/>
      <c r="J425" s="50"/>
      <c r="K425" s="50"/>
    </row>
    <row r="426" spans="1:11">
      <c r="A426" s="51"/>
      <c r="B426" s="47"/>
      <c r="C426" s="50"/>
      <c r="D426" s="50"/>
      <c r="E426" s="50"/>
      <c r="F426" s="50"/>
      <c r="G426" s="50"/>
      <c r="H426" s="50"/>
      <c r="I426" s="50"/>
      <c r="J426" s="50"/>
      <c r="K426" s="50"/>
    </row>
    <row r="427" spans="1:11">
      <c r="A427" s="51"/>
      <c r="B427" s="47"/>
      <c r="C427" s="50"/>
      <c r="D427" s="50"/>
      <c r="E427" s="50"/>
      <c r="F427" s="50"/>
      <c r="G427" s="50"/>
      <c r="H427" s="50"/>
      <c r="I427" s="50"/>
      <c r="J427" s="50"/>
      <c r="K427" s="50"/>
    </row>
    <row r="428" spans="1:11">
      <c r="A428" s="51"/>
      <c r="B428" s="47"/>
      <c r="C428" s="50"/>
      <c r="D428" s="50"/>
      <c r="E428" s="50"/>
      <c r="F428" s="50"/>
      <c r="G428" s="50"/>
      <c r="H428" s="50"/>
      <c r="I428" s="50"/>
      <c r="J428" s="50"/>
      <c r="K428" s="50"/>
    </row>
    <row r="429" spans="1:11">
      <c r="A429" s="51"/>
      <c r="B429" s="47"/>
      <c r="C429" s="50"/>
      <c r="D429" s="50"/>
      <c r="E429" s="50"/>
      <c r="F429" s="50"/>
      <c r="G429" s="50"/>
      <c r="H429" s="50"/>
      <c r="I429" s="50"/>
      <c r="J429" s="50"/>
      <c r="K429" s="50"/>
    </row>
    <row r="430" spans="1:11">
      <c r="A430" s="51"/>
      <c r="B430" s="47"/>
      <c r="C430" s="50"/>
      <c r="D430" s="50"/>
      <c r="E430" s="50"/>
      <c r="F430" s="50"/>
      <c r="G430" s="50"/>
      <c r="H430" s="50"/>
      <c r="I430" s="50"/>
      <c r="J430" s="50"/>
      <c r="K430" s="50"/>
    </row>
    <row r="431" spans="1:11">
      <c r="A431" s="51"/>
      <c r="B431" s="47"/>
      <c r="C431" s="50"/>
      <c r="D431" s="50"/>
      <c r="E431" s="50"/>
      <c r="F431" s="50"/>
      <c r="G431" s="50"/>
      <c r="H431" s="50"/>
      <c r="I431" s="50"/>
      <c r="J431" s="50"/>
      <c r="K431" s="50"/>
    </row>
    <row r="432" spans="1:11">
      <c r="A432" s="51"/>
      <c r="B432" s="47"/>
      <c r="C432" s="50"/>
      <c r="D432" s="50"/>
      <c r="E432" s="50"/>
      <c r="F432" s="50"/>
      <c r="G432" s="50"/>
      <c r="H432" s="50"/>
      <c r="I432" s="50"/>
      <c r="J432" s="50"/>
      <c r="K432" s="50"/>
    </row>
    <row r="433" spans="1:11">
      <c r="A433" s="51"/>
      <c r="B433" s="47"/>
      <c r="C433" s="50"/>
      <c r="D433" s="50"/>
      <c r="E433" s="50"/>
      <c r="F433" s="50"/>
      <c r="G433" s="50"/>
      <c r="H433" s="50"/>
      <c r="I433" s="50"/>
      <c r="J433" s="50"/>
      <c r="K433" s="50"/>
    </row>
    <row r="434" spans="1:11">
      <c r="A434" s="51"/>
      <c r="B434" s="47"/>
      <c r="C434" s="50"/>
      <c r="D434" s="50"/>
      <c r="E434" s="50"/>
      <c r="F434" s="50"/>
      <c r="G434" s="50"/>
      <c r="H434" s="50"/>
      <c r="I434" s="50"/>
      <c r="J434" s="50"/>
      <c r="K434" s="50"/>
    </row>
    <row r="435" spans="1:11">
      <c r="A435" s="51"/>
      <c r="B435" s="47"/>
      <c r="C435" s="50"/>
      <c r="D435" s="50"/>
      <c r="E435" s="50"/>
      <c r="F435" s="50"/>
      <c r="G435" s="50"/>
      <c r="H435" s="50"/>
      <c r="I435" s="50"/>
      <c r="J435" s="50"/>
      <c r="K435" s="50"/>
    </row>
    <row r="436" spans="1:11">
      <c r="A436" s="51"/>
      <c r="B436" s="47"/>
      <c r="C436" s="50"/>
      <c r="D436" s="50"/>
      <c r="E436" s="50"/>
      <c r="F436" s="50"/>
      <c r="G436" s="50"/>
      <c r="H436" s="50"/>
      <c r="I436" s="50"/>
      <c r="J436" s="50"/>
      <c r="K436" s="50"/>
    </row>
    <row r="437" spans="1:11">
      <c r="A437" s="51"/>
      <c r="B437" s="47"/>
      <c r="C437" s="50"/>
      <c r="D437" s="50"/>
      <c r="E437" s="50"/>
      <c r="F437" s="50"/>
      <c r="G437" s="50"/>
      <c r="H437" s="50"/>
      <c r="I437" s="50"/>
      <c r="J437" s="50"/>
      <c r="K437" s="50"/>
    </row>
    <row r="438" spans="1:11">
      <c r="A438" s="51"/>
      <c r="B438" s="47"/>
      <c r="C438" s="50"/>
      <c r="D438" s="50"/>
      <c r="E438" s="50"/>
      <c r="F438" s="50"/>
      <c r="G438" s="50"/>
      <c r="H438" s="50"/>
      <c r="I438" s="50"/>
      <c r="J438" s="50"/>
      <c r="K438" s="50"/>
    </row>
    <row r="439" spans="1:11">
      <c r="A439" s="51"/>
      <c r="B439" s="47"/>
      <c r="C439" s="50"/>
      <c r="D439" s="50"/>
      <c r="E439" s="50"/>
      <c r="F439" s="50"/>
      <c r="G439" s="50"/>
      <c r="H439" s="50"/>
      <c r="I439" s="50"/>
      <c r="J439" s="50"/>
      <c r="K439" s="50"/>
    </row>
    <row r="440" spans="1:11">
      <c r="A440" s="51"/>
      <c r="B440" s="47"/>
      <c r="C440" s="50"/>
      <c r="D440" s="50"/>
      <c r="E440" s="50"/>
      <c r="F440" s="50"/>
      <c r="G440" s="50"/>
      <c r="H440" s="50"/>
      <c r="I440" s="50"/>
      <c r="J440" s="50"/>
      <c r="K440" s="50"/>
    </row>
    <row r="441" spans="1:11">
      <c r="A441" s="51"/>
      <c r="B441" s="47"/>
      <c r="C441" s="50"/>
      <c r="D441" s="50"/>
      <c r="E441" s="50"/>
      <c r="F441" s="50"/>
      <c r="G441" s="50"/>
      <c r="H441" s="50"/>
      <c r="I441" s="50"/>
      <c r="J441" s="50"/>
      <c r="K441" s="50"/>
    </row>
    <row r="442" spans="1:11">
      <c r="A442" s="51"/>
      <c r="B442" s="47"/>
      <c r="C442" s="50"/>
      <c r="D442" s="50"/>
      <c r="E442" s="50"/>
      <c r="F442" s="50"/>
      <c r="G442" s="50"/>
      <c r="H442" s="50"/>
      <c r="I442" s="50"/>
      <c r="J442" s="50"/>
      <c r="K442" s="50"/>
    </row>
    <row r="443" spans="1:11">
      <c r="A443" s="51"/>
      <c r="B443" s="47"/>
      <c r="C443" s="50"/>
      <c r="D443" s="50"/>
      <c r="E443" s="50"/>
      <c r="F443" s="50"/>
      <c r="G443" s="50"/>
      <c r="H443" s="50"/>
      <c r="I443" s="50"/>
      <c r="J443" s="50"/>
      <c r="K443" s="50"/>
    </row>
    <row r="444" spans="1:11">
      <c r="A444" s="51"/>
      <c r="B444" s="47"/>
      <c r="C444" s="50"/>
      <c r="D444" s="50"/>
      <c r="E444" s="50"/>
      <c r="F444" s="50"/>
      <c r="G444" s="50"/>
      <c r="H444" s="50"/>
      <c r="I444" s="50"/>
      <c r="J444" s="50"/>
      <c r="K444" s="50"/>
    </row>
    <row r="445" spans="1:11">
      <c r="A445" s="51"/>
      <c r="B445" s="47"/>
      <c r="C445" s="50"/>
      <c r="D445" s="50"/>
      <c r="E445" s="50"/>
      <c r="F445" s="50"/>
      <c r="G445" s="50"/>
      <c r="H445" s="50"/>
      <c r="I445" s="50"/>
      <c r="J445" s="50"/>
      <c r="K445" s="50"/>
    </row>
    <row r="446" spans="1:11">
      <c r="A446" s="51"/>
      <c r="B446" s="47"/>
      <c r="C446" s="50"/>
      <c r="D446" s="50"/>
      <c r="E446" s="50"/>
      <c r="F446" s="50"/>
      <c r="G446" s="50"/>
      <c r="H446" s="50"/>
      <c r="I446" s="50"/>
      <c r="J446" s="50"/>
      <c r="K446" s="50"/>
    </row>
    <row r="447" spans="1:11">
      <c r="A447" s="51"/>
      <c r="B447" s="47"/>
      <c r="C447" s="50"/>
      <c r="D447" s="50"/>
      <c r="E447" s="50"/>
      <c r="F447" s="50"/>
      <c r="G447" s="50"/>
      <c r="H447" s="50"/>
      <c r="I447" s="50"/>
      <c r="J447" s="50"/>
      <c r="K447" s="50"/>
    </row>
    <row r="448" spans="1:11">
      <c r="A448" s="51"/>
      <c r="B448" s="47"/>
      <c r="C448" s="50"/>
      <c r="D448" s="50"/>
      <c r="E448" s="50"/>
      <c r="F448" s="50"/>
      <c r="G448" s="50"/>
      <c r="H448" s="50"/>
      <c r="I448" s="50"/>
      <c r="J448" s="50"/>
      <c r="K448" s="50"/>
    </row>
    <row r="449" spans="1:11">
      <c r="A449" s="51"/>
      <c r="B449" s="47"/>
      <c r="C449" s="50"/>
      <c r="D449" s="50"/>
      <c r="E449" s="50"/>
      <c r="F449" s="50"/>
      <c r="G449" s="50"/>
      <c r="H449" s="50"/>
      <c r="I449" s="50"/>
      <c r="J449" s="50"/>
      <c r="K449" s="50"/>
    </row>
    <row r="450" spans="1:11">
      <c r="A450" s="51"/>
      <c r="B450" s="47"/>
      <c r="C450" s="50"/>
      <c r="D450" s="50"/>
      <c r="E450" s="50"/>
      <c r="F450" s="50"/>
      <c r="G450" s="50"/>
      <c r="H450" s="50"/>
      <c r="I450" s="50"/>
      <c r="J450" s="50"/>
      <c r="K450" s="50"/>
    </row>
    <row r="451" spans="1:11">
      <c r="A451" s="51"/>
      <c r="B451" s="47"/>
      <c r="C451" s="50"/>
      <c r="D451" s="50"/>
      <c r="E451" s="50"/>
      <c r="F451" s="50"/>
      <c r="G451" s="50"/>
      <c r="H451" s="50"/>
      <c r="I451" s="50"/>
      <c r="J451" s="50"/>
      <c r="K451" s="50"/>
    </row>
    <row r="452" spans="1:11">
      <c r="A452" s="51"/>
      <c r="B452" s="47"/>
      <c r="C452" s="50"/>
      <c r="D452" s="50"/>
      <c r="E452" s="50"/>
      <c r="F452" s="50"/>
      <c r="G452" s="50"/>
      <c r="H452" s="50"/>
      <c r="I452" s="50"/>
      <c r="J452" s="50"/>
      <c r="K452" s="50"/>
    </row>
    <row r="453" spans="1:11">
      <c r="A453" s="51"/>
      <c r="B453" s="47"/>
      <c r="C453" s="50"/>
      <c r="D453" s="50"/>
      <c r="E453" s="50"/>
      <c r="F453" s="50"/>
      <c r="G453" s="50"/>
      <c r="H453" s="50"/>
      <c r="I453" s="50"/>
      <c r="J453" s="50"/>
      <c r="K453" s="50"/>
    </row>
    <row r="454" spans="1:11">
      <c r="A454" s="51"/>
      <c r="B454" s="47"/>
      <c r="C454" s="50"/>
      <c r="D454" s="50"/>
      <c r="E454" s="50"/>
      <c r="F454" s="50"/>
      <c r="G454" s="50"/>
      <c r="H454" s="50"/>
      <c r="I454" s="50"/>
      <c r="J454" s="50"/>
      <c r="K454" s="50"/>
    </row>
    <row r="455" spans="1:11">
      <c r="A455" s="51"/>
      <c r="B455" s="47"/>
      <c r="C455" s="50"/>
      <c r="D455" s="50"/>
      <c r="E455" s="50"/>
      <c r="F455" s="50"/>
      <c r="G455" s="50"/>
      <c r="H455" s="50"/>
      <c r="I455" s="50"/>
      <c r="J455" s="50"/>
      <c r="K455" s="50"/>
    </row>
    <row r="456" spans="1:11">
      <c r="A456" s="51"/>
      <c r="B456" s="47"/>
      <c r="C456" s="50"/>
      <c r="D456" s="50"/>
      <c r="E456" s="50"/>
      <c r="F456" s="50"/>
      <c r="G456" s="50"/>
      <c r="H456" s="50"/>
      <c r="I456" s="50"/>
      <c r="J456" s="50"/>
      <c r="K456" s="50"/>
    </row>
    <row r="457" spans="1:11">
      <c r="A457" s="51"/>
      <c r="B457" s="47"/>
      <c r="C457" s="50"/>
      <c r="D457" s="50"/>
      <c r="E457" s="50"/>
      <c r="F457" s="50"/>
      <c r="G457" s="50"/>
      <c r="H457" s="50"/>
      <c r="I457" s="50"/>
      <c r="J457" s="50"/>
      <c r="K457" s="50"/>
    </row>
    <row r="458" spans="1:11">
      <c r="A458" s="51"/>
      <c r="B458" s="47"/>
      <c r="C458" s="50"/>
      <c r="D458" s="50"/>
      <c r="E458" s="50"/>
      <c r="F458" s="50"/>
      <c r="G458" s="50"/>
      <c r="H458" s="50"/>
      <c r="I458" s="50"/>
      <c r="J458" s="50"/>
      <c r="K458" s="50"/>
    </row>
    <row r="459" spans="1:11">
      <c r="A459" s="51"/>
      <c r="B459" s="47"/>
      <c r="C459" s="50"/>
      <c r="D459" s="50"/>
      <c r="E459" s="50"/>
      <c r="F459" s="50"/>
      <c r="G459" s="50"/>
      <c r="H459" s="50"/>
      <c r="I459" s="50"/>
      <c r="J459" s="50"/>
      <c r="K459" s="50"/>
    </row>
    <row r="460" spans="1:11">
      <c r="A460" s="51"/>
      <c r="B460" s="47"/>
      <c r="C460" s="50"/>
      <c r="D460" s="50"/>
      <c r="E460" s="50"/>
      <c r="F460" s="50"/>
      <c r="G460" s="50"/>
      <c r="H460" s="50"/>
      <c r="I460" s="50"/>
      <c r="J460" s="50"/>
      <c r="K460" s="50"/>
    </row>
    <row r="461" spans="1:11">
      <c r="A461" s="51"/>
      <c r="B461" s="47"/>
      <c r="C461" s="50"/>
      <c r="D461" s="50"/>
      <c r="E461" s="50"/>
      <c r="F461" s="50"/>
      <c r="G461" s="50"/>
      <c r="H461" s="50"/>
      <c r="I461" s="50"/>
      <c r="J461" s="50"/>
      <c r="K461" s="50"/>
    </row>
    <row r="462" spans="1:11">
      <c r="A462" s="51"/>
      <c r="B462" s="47"/>
      <c r="C462" s="50"/>
      <c r="D462" s="50"/>
      <c r="E462" s="50"/>
      <c r="F462" s="50"/>
      <c r="G462" s="50"/>
      <c r="H462" s="50"/>
      <c r="I462" s="50"/>
      <c r="J462" s="50"/>
      <c r="K462" s="50"/>
    </row>
    <row r="463" spans="1:11">
      <c r="A463" s="51"/>
      <c r="B463" s="47"/>
      <c r="C463" s="50"/>
      <c r="D463" s="50"/>
      <c r="E463" s="50"/>
      <c r="F463" s="50"/>
      <c r="G463" s="50"/>
      <c r="H463" s="50"/>
      <c r="I463" s="50"/>
      <c r="J463" s="50"/>
      <c r="K463" s="50"/>
    </row>
    <row r="464" spans="1:11">
      <c r="A464" s="51"/>
      <c r="B464" s="47"/>
      <c r="C464" s="50"/>
      <c r="D464" s="50"/>
      <c r="E464" s="50"/>
      <c r="F464" s="50"/>
      <c r="G464" s="50"/>
      <c r="H464" s="50"/>
      <c r="I464" s="50"/>
      <c r="J464" s="50"/>
      <c r="K464" s="50"/>
    </row>
    <row r="465" spans="1:11">
      <c r="A465" s="51"/>
      <c r="B465" s="47"/>
      <c r="C465" s="50"/>
      <c r="D465" s="50"/>
      <c r="E465" s="50"/>
      <c r="F465" s="50"/>
      <c r="G465" s="50"/>
      <c r="H465" s="50"/>
      <c r="I465" s="50"/>
      <c r="J465" s="50"/>
      <c r="K465" s="50"/>
    </row>
    <row r="466" spans="1:11">
      <c r="A466" s="51"/>
      <c r="B466" s="47"/>
      <c r="C466" s="50"/>
      <c r="D466" s="50"/>
      <c r="E466" s="50"/>
      <c r="F466" s="50"/>
      <c r="G466" s="50"/>
      <c r="H466" s="50"/>
      <c r="I466" s="50"/>
      <c r="J466" s="50"/>
      <c r="K466" s="50"/>
    </row>
    <row r="467" spans="1:11">
      <c r="A467" s="51"/>
      <c r="B467" s="47"/>
      <c r="C467" s="50"/>
      <c r="D467" s="50"/>
      <c r="E467" s="50"/>
      <c r="F467" s="50"/>
      <c r="G467" s="50"/>
      <c r="H467" s="50"/>
      <c r="I467" s="50"/>
      <c r="J467" s="50"/>
      <c r="K467" s="50"/>
    </row>
    <row r="468" spans="1:11">
      <c r="A468" s="51"/>
      <c r="B468" s="47"/>
      <c r="C468" s="50"/>
      <c r="D468" s="50"/>
      <c r="E468" s="50"/>
      <c r="F468" s="50"/>
      <c r="G468" s="50"/>
      <c r="H468" s="50"/>
      <c r="I468" s="50"/>
      <c r="J468" s="50"/>
      <c r="K468" s="50"/>
    </row>
    <row r="469" spans="1:11">
      <c r="A469" s="51"/>
      <c r="B469" s="47"/>
      <c r="C469" s="50"/>
      <c r="D469" s="50"/>
      <c r="E469" s="50"/>
      <c r="F469" s="50"/>
      <c r="G469" s="50"/>
      <c r="H469" s="50"/>
      <c r="I469" s="50"/>
      <c r="J469" s="50"/>
      <c r="K469" s="50"/>
    </row>
    <row r="470" spans="1:11">
      <c r="A470" s="51"/>
      <c r="B470" s="47"/>
      <c r="C470" s="50"/>
      <c r="D470" s="50"/>
      <c r="E470" s="50"/>
      <c r="F470" s="50"/>
      <c r="G470" s="50"/>
      <c r="H470" s="50"/>
      <c r="I470" s="50"/>
      <c r="J470" s="50"/>
      <c r="K470" s="50"/>
    </row>
    <row r="471" spans="1:11">
      <c r="A471" s="51"/>
      <c r="B471" s="47"/>
      <c r="C471" s="50"/>
      <c r="D471" s="50"/>
      <c r="E471" s="50"/>
      <c r="F471" s="50"/>
      <c r="G471" s="50"/>
      <c r="H471" s="50"/>
      <c r="I471" s="50"/>
      <c r="J471" s="50"/>
      <c r="K471" s="50"/>
    </row>
    <row r="472" spans="1:11">
      <c r="A472" s="51"/>
      <c r="B472" s="47"/>
      <c r="C472" s="50"/>
      <c r="D472" s="50"/>
      <c r="E472" s="50"/>
      <c r="F472" s="50"/>
      <c r="G472" s="50"/>
      <c r="H472" s="50"/>
      <c r="I472" s="50"/>
      <c r="J472" s="50"/>
      <c r="K472" s="50"/>
    </row>
    <row r="473" spans="1:11">
      <c r="A473" s="51"/>
      <c r="B473" s="47"/>
      <c r="C473" s="50"/>
      <c r="D473" s="50"/>
      <c r="E473" s="50"/>
      <c r="F473" s="50"/>
      <c r="G473" s="50"/>
      <c r="H473" s="50"/>
      <c r="I473" s="50"/>
      <c r="J473" s="50"/>
      <c r="K473" s="50"/>
    </row>
    <row r="474" spans="1:11">
      <c r="A474" s="51"/>
      <c r="B474" s="47"/>
      <c r="C474" s="50"/>
      <c r="D474" s="50"/>
      <c r="E474" s="50"/>
      <c r="F474" s="50"/>
      <c r="G474" s="50"/>
      <c r="H474" s="50"/>
      <c r="I474" s="50"/>
      <c r="J474" s="50"/>
      <c r="K474" s="50"/>
    </row>
    <row r="475" spans="1:11">
      <c r="A475" s="51"/>
      <c r="B475" s="47"/>
      <c r="C475" s="50"/>
      <c r="D475" s="50"/>
      <c r="E475" s="50"/>
      <c r="F475" s="50"/>
      <c r="G475" s="50"/>
      <c r="H475" s="50"/>
      <c r="I475" s="50"/>
      <c r="J475" s="50"/>
      <c r="K475" s="50"/>
    </row>
    <row r="476" spans="1:11">
      <c r="A476" s="51"/>
      <c r="B476" s="47"/>
      <c r="C476" s="50"/>
      <c r="D476" s="50"/>
      <c r="E476" s="50"/>
      <c r="F476" s="50"/>
      <c r="G476" s="50"/>
      <c r="H476" s="50"/>
      <c r="I476" s="50"/>
      <c r="J476" s="50"/>
      <c r="K476" s="50"/>
    </row>
    <row r="477" spans="1:11">
      <c r="A477" s="51"/>
      <c r="B477" s="47"/>
      <c r="C477" s="50"/>
      <c r="D477" s="50"/>
      <c r="E477" s="50"/>
      <c r="F477" s="50"/>
      <c r="G477" s="50"/>
      <c r="H477" s="50"/>
      <c r="I477" s="50"/>
      <c r="J477" s="50"/>
      <c r="K477" s="50"/>
    </row>
    <row r="478" spans="1:11">
      <c r="A478" s="51"/>
      <c r="B478" s="47"/>
      <c r="C478" s="50"/>
      <c r="D478" s="50"/>
      <c r="E478" s="50"/>
      <c r="F478" s="50"/>
      <c r="G478" s="50"/>
      <c r="H478" s="50"/>
      <c r="I478" s="50"/>
      <c r="J478" s="50"/>
      <c r="K478" s="50"/>
    </row>
    <row r="479" spans="1:11">
      <c r="A479" s="51"/>
      <c r="B479" s="47"/>
      <c r="C479" s="50"/>
      <c r="D479" s="50"/>
      <c r="E479" s="50"/>
      <c r="F479" s="50"/>
      <c r="G479" s="50"/>
      <c r="H479" s="50"/>
      <c r="I479" s="50"/>
      <c r="J479" s="50"/>
      <c r="K479" s="50"/>
    </row>
    <row r="480" spans="1:11">
      <c r="A480" s="51"/>
      <c r="B480" s="47"/>
      <c r="C480" s="50"/>
      <c r="D480" s="50"/>
      <c r="E480" s="50"/>
      <c r="F480" s="50"/>
      <c r="G480" s="50"/>
      <c r="H480" s="50"/>
      <c r="I480" s="50"/>
      <c r="J480" s="50"/>
      <c r="K480" s="50"/>
    </row>
    <row r="481" spans="1:11">
      <c r="A481" s="51"/>
      <c r="B481" s="47"/>
      <c r="C481" s="50"/>
      <c r="D481" s="50"/>
      <c r="E481" s="50"/>
      <c r="F481" s="50"/>
      <c r="G481" s="50"/>
      <c r="H481" s="50"/>
      <c r="I481" s="50"/>
      <c r="J481" s="50"/>
      <c r="K481" s="50"/>
    </row>
    <row r="482" spans="1:11">
      <c r="A482" s="51"/>
      <c r="B482" s="47"/>
      <c r="C482" s="50"/>
      <c r="D482" s="50"/>
      <c r="E482" s="50"/>
      <c r="F482" s="50"/>
      <c r="G482" s="50"/>
      <c r="H482" s="50"/>
      <c r="I482" s="50"/>
      <c r="J482" s="50"/>
      <c r="K482" s="50"/>
    </row>
    <row r="483" spans="1:11">
      <c r="A483" s="51"/>
      <c r="B483" s="47"/>
      <c r="C483" s="50"/>
      <c r="D483" s="50"/>
      <c r="E483" s="50"/>
      <c r="F483" s="50"/>
      <c r="G483" s="50"/>
      <c r="H483" s="50"/>
      <c r="I483" s="50"/>
      <c r="J483" s="50"/>
      <c r="K483" s="50"/>
    </row>
    <row r="484" spans="1:11">
      <c r="A484" s="51"/>
      <c r="B484" s="47"/>
      <c r="C484" s="50"/>
      <c r="D484" s="50"/>
      <c r="E484" s="50"/>
      <c r="F484" s="50"/>
      <c r="G484" s="50"/>
      <c r="H484" s="50"/>
      <c r="I484" s="50"/>
      <c r="J484" s="50"/>
      <c r="K484" s="50"/>
    </row>
    <row r="485" spans="1:11">
      <c r="A485" s="51"/>
      <c r="B485" s="47"/>
      <c r="C485" s="50"/>
      <c r="D485" s="50"/>
      <c r="E485" s="50"/>
      <c r="F485" s="50"/>
      <c r="G485" s="50"/>
      <c r="H485" s="50"/>
      <c r="I485" s="50"/>
      <c r="J485" s="50"/>
      <c r="K485" s="50"/>
    </row>
    <row r="486" spans="1:11">
      <c r="A486" s="51"/>
      <c r="B486" s="47"/>
      <c r="C486" s="50"/>
      <c r="D486" s="50"/>
      <c r="E486" s="50"/>
      <c r="F486" s="50"/>
      <c r="G486" s="50"/>
      <c r="H486" s="50"/>
      <c r="I486" s="50"/>
      <c r="J486" s="50"/>
      <c r="K486" s="50"/>
    </row>
    <row r="487" spans="1:11">
      <c r="A487" s="51"/>
      <c r="B487" s="47"/>
      <c r="C487" s="50"/>
      <c r="D487" s="50"/>
      <c r="E487" s="50"/>
      <c r="F487" s="50"/>
      <c r="G487" s="50"/>
      <c r="H487" s="50"/>
      <c r="I487" s="50"/>
      <c r="J487" s="50"/>
      <c r="K487" s="50"/>
    </row>
    <row r="488" spans="1:11">
      <c r="A488" s="51"/>
      <c r="B488" s="47"/>
      <c r="C488" s="50"/>
      <c r="D488" s="50"/>
      <c r="E488" s="50"/>
      <c r="F488" s="50"/>
      <c r="G488" s="50"/>
      <c r="H488" s="50"/>
      <c r="I488" s="50"/>
      <c r="J488" s="50"/>
      <c r="K488" s="50"/>
    </row>
    <row r="489" spans="1:11">
      <c r="A489" s="51"/>
      <c r="B489" s="47"/>
      <c r="C489" s="50"/>
      <c r="D489" s="50"/>
      <c r="E489" s="50"/>
      <c r="F489" s="50"/>
      <c r="G489" s="50"/>
      <c r="H489" s="50"/>
      <c r="I489" s="50"/>
      <c r="J489" s="50"/>
      <c r="K489" s="50"/>
    </row>
    <row r="490" spans="1:11">
      <c r="A490" s="51"/>
      <c r="B490" s="47"/>
      <c r="C490" s="50"/>
      <c r="D490" s="50"/>
      <c r="E490" s="50"/>
      <c r="F490" s="50"/>
      <c r="G490" s="50"/>
      <c r="H490" s="50"/>
      <c r="I490" s="50"/>
      <c r="J490" s="50"/>
      <c r="K490" s="50"/>
    </row>
    <row r="491" spans="1:11">
      <c r="A491" s="51"/>
      <c r="B491" s="47"/>
      <c r="C491" s="50"/>
      <c r="D491" s="50"/>
      <c r="E491" s="50"/>
      <c r="F491" s="50"/>
      <c r="G491" s="50"/>
      <c r="H491" s="50"/>
      <c r="I491" s="50"/>
      <c r="J491" s="50"/>
      <c r="K491" s="50"/>
    </row>
    <row r="492" spans="1:11">
      <c r="A492" s="51"/>
      <c r="B492" s="47"/>
      <c r="C492" s="50"/>
      <c r="D492" s="50"/>
      <c r="E492" s="50"/>
      <c r="F492" s="50"/>
      <c r="G492" s="50"/>
      <c r="H492" s="50"/>
      <c r="I492" s="50"/>
      <c r="J492" s="50"/>
      <c r="K492" s="50"/>
    </row>
    <row r="493" spans="1:11">
      <c r="A493" s="51"/>
      <c r="B493" s="47"/>
      <c r="C493" s="50"/>
      <c r="D493" s="50"/>
      <c r="E493" s="50"/>
      <c r="F493" s="50"/>
      <c r="G493" s="50"/>
      <c r="H493" s="50"/>
      <c r="I493" s="50"/>
      <c r="J493" s="50"/>
      <c r="K493" s="50"/>
    </row>
    <row r="494" spans="1:11">
      <c r="A494" s="51"/>
      <c r="B494" s="47"/>
      <c r="C494" s="50"/>
      <c r="D494" s="50"/>
      <c r="E494" s="50"/>
      <c r="F494" s="50"/>
      <c r="G494" s="50"/>
      <c r="H494" s="50"/>
      <c r="I494" s="50"/>
      <c r="J494" s="50"/>
      <c r="K494" s="50"/>
    </row>
    <row r="495" spans="1:11">
      <c r="A495" s="51"/>
      <c r="B495" s="47"/>
      <c r="C495" s="50"/>
      <c r="D495" s="50"/>
      <c r="E495" s="50"/>
      <c r="F495" s="50"/>
      <c r="G495" s="50"/>
      <c r="H495" s="50"/>
      <c r="I495" s="50"/>
      <c r="J495" s="50"/>
      <c r="K495" s="50"/>
    </row>
    <row r="496" spans="1:11">
      <c r="A496" s="51"/>
      <c r="B496" s="47"/>
      <c r="C496" s="50"/>
      <c r="D496" s="50"/>
      <c r="E496" s="50"/>
      <c r="F496" s="50"/>
      <c r="G496" s="50"/>
      <c r="H496" s="50"/>
      <c r="I496" s="50"/>
      <c r="J496" s="50"/>
      <c r="K496" s="50"/>
    </row>
    <row r="497" spans="1:11">
      <c r="A497" s="51"/>
      <c r="B497" s="47"/>
      <c r="C497" s="50"/>
      <c r="D497" s="50"/>
      <c r="E497" s="50"/>
      <c r="F497" s="50"/>
      <c r="G497" s="50"/>
      <c r="H497" s="50"/>
      <c r="I497" s="50"/>
      <c r="J497" s="50"/>
      <c r="K497" s="50"/>
    </row>
    <row r="498" spans="1:11">
      <c r="A498" s="51"/>
      <c r="B498" s="47"/>
      <c r="C498" s="50"/>
      <c r="D498" s="50"/>
      <c r="E498" s="50"/>
      <c r="F498" s="50"/>
      <c r="G498" s="50"/>
      <c r="H498" s="50"/>
      <c r="I498" s="50"/>
      <c r="J498" s="50"/>
      <c r="K498" s="50"/>
    </row>
    <row r="499" spans="1:11">
      <c r="A499" s="51"/>
      <c r="B499" s="47"/>
      <c r="C499" s="50"/>
      <c r="D499" s="50"/>
      <c r="E499" s="50"/>
      <c r="F499" s="50"/>
      <c r="G499" s="50"/>
      <c r="H499" s="50"/>
      <c r="I499" s="50"/>
      <c r="J499" s="50"/>
      <c r="K499" s="50"/>
    </row>
    <row r="500" spans="1:11">
      <c r="A500" s="51"/>
      <c r="B500" s="47"/>
      <c r="C500" s="50"/>
      <c r="D500" s="50"/>
      <c r="E500" s="50"/>
      <c r="F500" s="50"/>
      <c r="G500" s="50"/>
      <c r="H500" s="50"/>
      <c r="I500" s="50"/>
      <c r="J500" s="50"/>
      <c r="K500" s="50"/>
    </row>
    <row r="501" spans="1:11">
      <c r="A501" s="51"/>
      <c r="B501" s="47"/>
      <c r="C501" s="50"/>
      <c r="D501" s="50"/>
      <c r="E501" s="50"/>
      <c r="F501" s="50"/>
      <c r="G501" s="50"/>
      <c r="H501" s="50"/>
      <c r="I501" s="50"/>
      <c r="J501" s="50"/>
      <c r="K501" s="50"/>
    </row>
    <row r="502" spans="1:11">
      <c r="A502" s="51"/>
      <c r="B502" s="47"/>
      <c r="C502" s="50"/>
      <c r="D502" s="50"/>
      <c r="E502" s="50"/>
      <c r="F502" s="50"/>
      <c r="G502" s="50"/>
      <c r="H502" s="50"/>
      <c r="I502" s="50"/>
      <c r="J502" s="50"/>
      <c r="K502" s="50"/>
    </row>
    <row r="503" spans="1:11">
      <c r="A503" s="51"/>
      <c r="B503" s="47"/>
      <c r="C503" s="50"/>
      <c r="D503" s="50"/>
      <c r="E503" s="50"/>
      <c r="F503" s="50"/>
      <c r="G503" s="50"/>
      <c r="H503" s="50"/>
      <c r="I503" s="50"/>
      <c r="J503" s="50"/>
      <c r="K503" s="50"/>
    </row>
    <row r="504" spans="1:11">
      <c r="A504" s="51"/>
      <c r="B504" s="47"/>
      <c r="C504" s="50"/>
      <c r="D504" s="50"/>
      <c r="E504" s="50"/>
      <c r="F504" s="50"/>
      <c r="G504" s="50"/>
      <c r="H504" s="50"/>
      <c r="I504" s="50"/>
      <c r="J504" s="50"/>
      <c r="K504" s="50"/>
    </row>
    <row r="505" spans="1:11">
      <c r="A505" s="51"/>
      <c r="B505" s="47"/>
      <c r="C505" s="50"/>
      <c r="D505" s="50"/>
      <c r="E505" s="50"/>
      <c r="F505" s="50"/>
      <c r="G505" s="50"/>
      <c r="H505" s="50"/>
      <c r="I505" s="50"/>
      <c r="J505" s="50"/>
      <c r="K505" s="50"/>
    </row>
    <row r="506" spans="1:11">
      <c r="A506" s="51"/>
      <c r="B506" s="47"/>
      <c r="C506" s="50"/>
      <c r="D506" s="50"/>
      <c r="E506" s="50"/>
      <c r="F506" s="50"/>
      <c r="G506" s="50"/>
      <c r="H506" s="50"/>
      <c r="I506" s="50"/>
      <c r="J506" s="50"/>
      <c r="K506" s="50"/>
    </row>
    <row r="507" spans="1:11">
      <c r="A507" s="51"/>
      <c r="B507" s="47"/>
      <c r="C507" s="50"/>
      <c r="D507" s="50"/>
      <c r="E507" s="50"/>
      <c r="F507" s="50"/>
      <c r="G507" s="50"/>
      <c r="H507" s="50"/>
      <c r="I507" s="50"/>
      <c r="J507" s="50"/>
      <c r="K507" s="50"/>
    </row>
    <row r="508" spans="1:11">
      <c r="A508" s="51"/>
      <c r="B508" s="47"/>
      <c r="C508" s="50"/>
      <c r="D508" s="50"/>
      <c r="E508" s="50"/>
      <c r="F508" s="50"/>
      <c r="G508" s="50"/>
      <c r="H508" s="50"/>
      <c r="I508" s="50"/>
      <c r="J508" s="50"/>
      <c r="K508" s="50"/>
    </row>
    <row r="509" spans="1:11">
      <c r="A509" s="51"/>
      <c r="B509" s="47"/>
      <c r="C509" s="50"/>
      <c r="D509" s="50"/>
      <c r="E509" s="50"/>
      <c r="F509" s="50"/>
      <c r="G509" s="50"/>
      <c r="H509" s="50"/>
      <c r="I509" s="50"/>
      <c r="J509" s="50"/>
      <c r="K509" s="50"/>
    </row>
    <row r="510" spans="1:11">
      <c r="A510" s="51"/>
      <c r="B510" s="47"/>
      <c r="C510" s="50"/>
      <c r="D510" s="50"/>
      <c r="E510" s="50"/>
      <c r="F510" s="50"/>
      <c r="G510" s="50"/>
      <c r="H510" s="50"/>
      <c r="I510" s="50"/>
      <c r="J510" s="50"/>
      <c r="K510" s="50"/>
    </row>
    <row r="511" spans="1:11">
      <c r="A511" s="51"/>
      <c r="B511" s="47"/>
      <c r="C511" s="50"/>
      <c r="D511" s="50"/>
      <c r="E511" s="50"/>
      <c r="F511" s="50"/>
      <c r="G511" s="50"/>
      <c r="H511" s="50"/>
      <c r="I511" s="50"/>
      <c r="J511" s="50"/>
      <c r="K511" s="50"/>
    </row>
    <row r="512" spans="1:11">
      <c r="A512" s="51"/>
      <c r="B512" s="47"/>
      <c r="C512" s="50"/>
      <c r="D512" s="50"/>
      <c r="E512" s="50"/>
      <c r="F512" s="50"/>
      <c r="G512" s="50"/>
      <c r="H512" s="50"/>
      <c r="I512" s="50"/>
      <c r="J512" s="50"/>
      <c r="K512" s="50"/>
    </row>
    <row r="513" spans="1:11">
      <c r="A513" s="51"/>
      <c r="B513" s="47"/>
      <c r="C513" s="50"/>
      <c r="D513" s="50"/>
      <c r="E513" s="50"/>
      <c r="F513" s="50"/>
      <c r="G513" s="50"/>
      <c r="H513" s="50"/>
      <c r="I513" s="50"/>
      <c r="J513" s="50"/>
      <c r="K513" s="50"/>
    </row>
    <row r="514" spans="1:11">
      <c r="A514" s="51"/>
      <c r="B514" s="47"/>
      <c r="C514" s="50"/>
      <c r="D514" s="50"/>
      <c r="E514" s="50"/>
      <c r="F514" s="50"/>
      <c r="G514" s="50"/>
      <c r="H514" s="50"/>
      <c r="I514" s="50"/>
      <c r="J514" s="50"/>
      <c r="K514" s="50"/>
    </row>
    <row r="515" spans="1:11">
      <c r="A515" s="51"/>
      <c r="B515" s="47"/>
      <c r="C515" s="50"/>
      <c r="D515" s="50"/>
      <c r="E515" s="50"/>
      <c r="F515" s="50"/>
      <c r="G515" s="50"/>
      <c r="H515" s="50"/>
      <c r="I515" s="50"/>
      <c r="J515" s="50"/>
      <c r="K515" s="50"/>
    </row>
    <row r="516" spans="1:11">
      <c r="A516" s="51"/>
      <c r="B516" s="47"/>
      <c r="C516" s="50"/>
      <c r="D516" s="50"/>
      <c r="E516" s="50"/>
      <c r="F516" s="50"/>
      <c r="G516" s="50"/>
      <c r="H516" s="50"/>
      <c r="I516" s="50"/>
      <c r="J516" s="50"/>
      <c r="K516" s="50"/>
    </row>
    <row r="517" spans="1:11">
      <c r="A517" s="51"/>
      <c r="B517" s="47"/>
      <c r="C517" s="50"/>
      <c r="D517" s="50"/>
      <c r="E517" s="50"/>
      <c r="F517" s="50"/>
      <c r="G517" s="50"/>
      <c r="H517" s="50"/>
      <c r="I517" s="50"/>
      <c r="J517" s="50"/>
      <c r="K517" s="50"/>
    </row>
    <row r="518" spans="1:11">
      <c r="A518" s="51"/>
      <c r="B518" s="47"/>
      <c r="C518" s="50"/>
      <c r="D518" s="50"/>
      <c r="E518" s="50"/>
      <c r="F518" s="50"/>
      <c r="G518" s="50"/>
      <c r="H518" s="50"/>
      <c r="I518" s="50"/>
      <c r="J518" s="50"/>
      <c r="K518" s="50"/>
    </row>
    <row r="519" spans="1:11">
      <c r="A519" s="51"/>
      <c r="B519" s="47"/>
      <c r="C519" s="50"/>
      <c r="D519" s="50"/>
      <c r="E519" s="50"/>
      <c r="F519" s="50"/>
      <c r="G519" s="50"/>
      <c r="H519" s="50"/>
      <c r="I519" s="50"/>
      <c r="J519" s="50"/>
      <c r="K519" s="50"/>
    </row>
    <row r="520" spans="1:11">
      <c r="A520" s="51"/>
      <c r="B520" s="47"/>
      <c r="C520" s="50"/>
      <c r="D520" s="50"/>
      <c r="E520" s="50"/>
      <c r="F520" s="50"/>
      <c r="G520" s="50"/>
      <c r="H520" s="50"/>
      <c r="I520" s="50"/>
      <c r="J520" s="50"/>
      <c r="K520" s="50"/>
    </row>
    <row r="521" spans="1:11">
      <c r="A521" s="51"/>
      <c r="B521" s="47"/>
      <c r="C521" s="50"/>
      <c r="D521" s="50"/>
      <c r="E521" s="50"/>
      <c r="F521" s="50"/>
      <c r="G521" s="50"/>
      <c r="H521" s="50"/>
      <c r="I521" s="50"/>
      <c r="J521" s="50"/>
      <c r="K521" s="50"/>
    </row>
    <row r="522" spans="1:11">
      <c r="A522" s="51"/>
      <c r="B522" s="47"/>
      <c r="C522" s="50"/>
      <c r="D522" s="50"/>
      <c r="E522" s="50"/>
      <c r="F522" s="50"/>
      <c r="G522" s="50"/>
      <c r="H522" s="50"/>
      <c r="I522" s="50"/>
      <c r="J522" s="50"/>
      <c r="K522" s="50"/>
    </row>
    <row r="523" spans="1:11">
      <c r="A523" s="51"/>
      <c r="B523" s="47"/>
      <c r="C523" s="50"/>
      <c r="D523" s="50"/>
      <c r="E523" s="50"/>
      <c r="F523" s="50"/>
      <c r="G523" s="50"/>
      <c r="H523" s="50"/>
      <c r="I523" s="50"/>
      <c r="J523" s="50"/>
      <c r="K523" s="50"/>
    </row>
    <row r="524" spans="1:11">
      <c r="A524" s="51"/>
      <c r="B524" s="47"/>
      <c r="C524" s="50"/>
      <c r="D524" s="50"/>
      <c r="E524" s="50"/>
      <c r="F524" s="50"/>
      <c r="G524" s="50"/>
      <c r="H524" s="50"/>
      <c r="I524" s="50"/>
      <c r="J524" s="50"/>
      <c r="K524" s="50"/>
    </row>
    <row r="525" spans="1:11">
      <c r="A525" s="51"/>
      <c r="B525" s="47"/>
      <c r="C525" s="50"/>
      <c r="D525" s="50"/>
      <c r="E525" s="50"/>
      <c r="F525" s="50"/>
      <c r="G525" s="50"/>
      <c r="H525" s="50"/>
      <c r="I525" s="50"/>
      <c r="J525" s="50"/>
      <c r="K525" s="50"/>
    </row>
    <row r="526" spans="1:11">
      <c r="A526" s="51"/>
      <c r="B526" s="47"/>
      <c r="C526" s="50"/>
      <c r="D526" s="50"/>
      <c r="E526" s="50"/>
      <c r="F526" s="50"/>
      <c r="G526" s="50"/>
      <c r="H526" s="50"/>
      <c r="I526" s="50"/>
      <c r="J526" s="50"/>
      <c r="K526" s="50"/>
    </row>
    <row r="527" spans="1:11">
      <c r="A527" s="51"/>
      <c r="B527" s="47"/>
      <c r="C527" s="50"/>
      <c r="D527" s="50"/>
      <c r="E527" s="50"/>
      <c r="F527" s="50"/>
      <c r="G527" s="50"/>
      <c r="H527" s="50"/>
      <c r="I527" s="50"/>
      <c r="J527" s="50"/>
      <c r="K527" s="50"/>
    </row>
    <row r="528" spans="1:11">
      <c r="A528" s="51"/>
      <c r="B528" s="47"/>
      <c r="C528" s="50"/>
      <c r="D528" s="50"/>
      <c r="E528" s="50"/>
      <c r="F528" s="50"/>
      <c r="G528" s="50"/>
      <c r="H528" s="50"/>
      <c r="I528" s="50"/>
      <c r="J528" s="50"/>
      <c r="K528" s="50"/>
    </row>
    <row r="529" spans="1:11">
      <c r="A529" s="51"/>
      <c r="B529" s="47"/>
      <c r="C529" s="50"/>
      <c r="D529" s="50"/>
      <c r="E529" s="50"/>
      <c r="F529" s="50"/>
      <c r="G529" s="50"/>
      <c r="H529" s="50"/>
      <c r="I529" s="50"/>
      <c r="J529" s="50"/>
      <c r="K529" s="50"/>
    </row>
    <row r="530" spans="1:11">
      <c r="A530" s="51"/>
      <c r="B530" s="47"/>
      <c r="C530" s="50"/>
      <c r="D530" s="50"/>
      <c r="E530" s="50"/>
      <c r="F530" s="50"/>
      <c r="G530" s="50"/>
      <c r="H530" s="50"/>
      <c r="I530" s="50"/>
      <c r="J530" s="50"/>
      <c r="K530" s="50"/>
    </row>
    <row r="531" spans="1:11">
      <c r="A531" s="51"/>
      <c r="B531" s="47"/>
      <c r="C531" s="50"/>
      <c r="D531" s="50"/>
      <c r="E531" s="50"/>
      <c r="F531" s="50"/>
      <c r="G531" s="50"/>
      <c r="H531" s="50"/>
      <c r="I531" s="50"/>
      <c r="J531" s="50"/>
      <c r="K531" s="50"/>
    </row>
    <row r="532" spans="1:11">
      <c r="A532" s="51"/>
      <c r="B532" s="47"/>
      <c r="C532" s="50"/>
      <c r="D532" s="50"/>
      <c r="E532" s="50"/>
      <c r="F532" s="50"/>
      <c r="G532" s="50"/>
      <c r="H532" s="50"/>
      <c r="I532" s="50"/>
      <c r="J532" s="50"/>
      <c r="K532" s="50"/>
    </row>
    <row r="533" spans="1:11">
      <c r="A533" s="51"/>
      <c r="B533" s="47"/>
      <c r="C533" s="50"/>
      <c r="D533" s="50"/>
      <c r="E533" s="50"/>
      <c r="F533" s="50"/>
      <c r="G533" s="50"/>
      <c r="H533" s="50"/>
      <c r="I533" s="50"/>
      <c r="J533" s="50"/>
      <c r="K533" s="50"/>
    </row>
    <row r="534" spans="1:11">
      <c r="A534" s="51"/>
      <c r="B534" s="47"/>
      <c r="C534" s="50"/>
      <c r="D534" s="50"/>
      <c r="E534" s="50"/>
      <c r="F534" s="50"/>
      <c r="G534" s="50"/>
      <c r="H534" s="50"/>
      <c r="I534" s="50"/>
      <c r="J534" s="50"/>
      <c r="K534" s="50"/>
    </row>
    <row r="535" spans="1:11">
      <c r="A535" s="51"/>
      <c r="B535" s="47"/>
      <c r="C535" s="50"/>
      <c r="D535" s="50"/>
      <c r="E535" s="50"/>
      <c r="F535" s="50"/>
      <c r="G535" s="50"/>
      <c r="H535" s="50"/>
      <c r="I535" s="50"/>
      <c r="J535" s="50"/>
      <c r="K535" s="50"/>
    </row>
    <row r="536" spans="1:11">
      <c r="A536" s="51"/>
      <c r="B536" s="47"/>
      <c r="C536" s="50"/>
      <c r="D536" s="50"/>
      <c r="E536" s="50"/>
      <c r="F536" s="50"/>
      <c r="G536" s="50"/>
      <c r="H536" s="50"/>
      <c r="I536" s="50"/>
      <c r="J536" s="50"/>
      <c r="K536" s="50"/>
    </row>
    <row r="537" spans="1:11">
      <c r="A537" s="51"/>
      <c r="B537" s="47"/>
      <c r="C537" s="50"/>
      <c r="D537" s="50"/>
      <c r="E537" s="50"/>
      <c r="F537" s="50"/>
      <c r="G537" s="50"/>
      <c r="H537" s="50"/>
      <c r="I537" s="50"/>
      <c r="J537" s="50"/>
      <c r="K537" s="50"/>
    </row>
    <row r="538" spans="1:11">
      <c r="A538" s="51"/>
      <c r="B538" s="47"/>
      <c r="C538" s="50"/>
      <c r="D538" s="50"/>
      <c r="E538" s="50"/>
      <c r="F538" s="50"/>
      <c r="G538" s="50"/>
      <c r="H538" s="50"/>
      <c r="I538" s="50"/>
      <c r="J538" s="50"/>
      <c r="K538" s="50"/>
    </row>
    <row r="539" spans="1:11">
      <c r="A539" s="51"/>
      <c r="B539" s="47"/>
      <c r="C539" s="50"/>
      <c r="D539" s="50"/>
      <c r="E539" s="50"/>
      <c r="F539" s="50"/>
      <c r="G539" s="50"/>
      <c r="H539" s="50"/>
      <c r="I539" s="50"/>
      <c r="J539" s="50"/>
      <c r="K539" s="50"/>
    </row>
    <row r="540" spans="1:11">
      <c r="A540" s="51"/>
      <c r="B540" s="47"/>
      <c r="C540" s="50"/>
      <c r="D540" s="50"/>
      <c r="E540" s="50"/>
      <c r="F540" s="50"/>
      <c r="G540" s="50"/>
      <c r="H540" s="50"/>
      <c r="I540" s="50"/>
      <c r="J540" s="50"/>
      <c r="K540" s="50"/>
    </row>
    <row r="541" spans="1:11">
      <c r="A541" s="51"/>
      <c r="B541" s="47"/>
      <c r="C541" s="50"/>
      <c r="D541" s="50"/>
      <c r="E541" s="50"/>
      <c r="F541" s="50"/>
      <c r="G541" s="50"/>
      <c r="H541" s="50"/>
      <c r="I541" s="50"/>
      <c r="J541" s="50"/>
      <c r="K541" s="50"/>
    </row>
    <row r="542" spans="1:11">
      <c r="A542" s="51"/>
      <c r="B542" s="47"/>
      <c r="C542" s="50"/>
      <c r="D542" s="50"/>
      <c r="E542" s="50"/>
      <c r="F542" s="50"/>
      <c r="G542" s="50"/>
      <c r="H542" s="50"/>
      <c r="I542" s="50"/>
      <c r="J542" s="50"/>
      <c r="K542" s="50"/>
    </row>
    <row r="543" spans="1:11">
      <c r="A543" s="51"/>
      <c r="B543" s="47"/>
      <c r="C543" s="50"/>
      <c r="D543" s="50"/>
      <c r="E543" s="50"/>
      <c r="F543" s="50"/>
      <c r="G543" s="50"/>
      <c r="H543" s="50"/>
      <c r="I543" s="50"/>
      <c r="J543" s="50"/>
      <c r="K543" s="50"/>
    </row>
    <row r="544" spans="1:11">
      <c r="A544" s="51"/>
      <c r="B544" s="47"/>
      <c r="C544" s="50"/>
      <c r="D544" s="50"/>
      <c r="E544" s="50"/>
      <c r="F544" s="50"/>
      <c r="G544" s="50"/>
      <c r="H544" s="50"/>
      <c r="I544" s="50"/>
      <c r="J544" s="50"/>
      <c r="K544" s="50"/>
    </row>
    <row r="545" spans="1:11">
      <c r="A545" s="51"/>
      <c r="B545" s="47"/>
      <c r="C545" s="50"/>
      <c r="D545" s="50"/>
      <c r="E545" s="50"/>
      <c r="F545" s="50"/>
      <c r="G545" s="50"/>
      <c r="H545" s="50"/>
      <c r="I545" s="50"/>
      <c r="J545" s="50"/>
      <c r="K545" s="50"/>
    </row>
    <row r="546" spans="1:11">
      <c r="A546" s="51"/>
      <c r="B546" s="47"/>
      <c r="C546" s="50"/>
      <c r="D546" s="50"/>
      <c r="E546" s="50"/>
      <c r="F546" s="50"/>
      <c r="G546" s="50"/>
      <c r="H546" s="50"/>
      <c r="I546" s="50"/>
      <c r="J546" s="50"/>
      <c r="K546" s="50"/>
    </row>
    <row r="547" spans="1:11">
      <c r="A547" s="51"/>
      <c r="B547" s="47"/>
      <c r="C547" s="50"/>
      <c r="D547" s="50"/>
      <c r="E547" s="50"/>
      <c r="F547" s="50"/>
      <c r="G547" s="50"/>
      <c r="H547" s="50"/>
      <c r="I547" s="50"/>
      <c r="J547" s="50"/>
      <c r="K547" s="50"/>
    </row>
    <row r="548" spans="1:11">
      <c r="A548" s="51"/>
      <c r="B548" s="47"/>
      <c r="C548" s="50"/>
      <c r="D548" s="50"/>
      <c r="E548" s="50"/>
      <c r="F548" s="50"/>
      <c r="G548" s="50"/>
      <c r="H548" s="50"/>
      <c r="I548" s="50"/>
      <c r="J548" s="50"/>
      <c r="K548" s="50"/>
    </row>
    <row r="549" spans="1:11">
      <c r="A549" s="51"/>
      <c r="B549" s="47"/>
      <c r="C549" s="50"/>
      <c r="D549" s="50"/>
      <c r="E549" s="50"/>
      <c r="F549" s="50"/>
      <c r="G549" s="50"/>
      <c r="H549" s="50"/>
      <c r="I549" s="50"/>
      <c r="J549" s="50"/>
      <c r="K549" s="50"/>
    </row>
    <row r="550" spans="1:11">
      <c r="A550" s="51"/>
      <c r="B550" s="47"/>
      <c r="C550" s="50"/>
      <c r="D550" s="50"/>
      <c r="E550" s="50"/>
      <c r="F550" s="50"/>
      <c r="G550" s="50"/>
      <c r="H550" s="50"/>
      <c r="I550" s="50"/>
      <c r="J550" s="50"/>
      <c r="K550" s="50"/>
    </row>
    <row r="551" spans="1:11">
      <c r="A551" s="51"/>
      <c r="B551" s="47"/>
      <c r="C551" s="50"/>
      <c r="D551" s="50"/>
      <c r="E551" s="50"/>
      <c r="F551" s="50"/>
      <c r="G551" s="50"/>
      <c r="H551" s="50"/>
      <c r="I551" s="50"/>
      <c r="J551" s="50"/>
      <c r="K551" s="50"/>
    </row>
    <row r="552" spans="1:11">
      <c r="A552" s="51"/>
      <c r="B552" s="47"/>
      <c r="C552" s="50"/>
      <c r="D552" s="50"/>
      <c r="E552" s="50"/>
      <c r="F552" s="50"/>
      <c r="G552" s="50"/>
      <c r="H552" s="50"/>
      <c r="I552" s="50"/>
      <c r="J552" s="50"/>
      <c r="K552" s="50"/>
    </row>
    <row r="553" spans="1:11">
      <c r="A553" s="51"/>
      <c r="B553" s="47"/>
      <c r="C553" s="50"/>
      <c r="D553" s="50"/>
      <c r="E553" s="50"/>
      <c r="F553" s="50"/>
      <c r="G553" s="50"/>
      <c r="H553" s="50"/>
      <c r="I553" s="50"/>
      <c r="J553" s="50"/>
      <c r="K553" s="50"/>
    </row>
    <row r="554" spans="1:11">
      <c r="A554" s="51"/>
      <c r="B554" s="47"/>
      <c r="C554" s="50"/>
      <c r="D554" s="50"/>
      <c r="E554" s="50"/>
      <c r="F554" s="50"/>
      <c r="G554" s="50"/>
      <c r="H554" s="50"/>
      <c r="I554" s="50"/>
      <c r="J554" s="50"/>
      <c r="K554" s="50"/>
    </row>
    <row r="555" spans="1:11">
      <c r="A555" s="51"/>
      <c r="B555" s="47"/>
      <c r="C555" s="50"/>
      <c r="D555" s="50"/>
      <c r="E555" s="50"/>
      <c r="F555" s="50"/>
      <c r="G555" s="50"/>
      <c r="H555" s="50"/>
      <c r="I555" s="50"/>
      <c r="J555" s="50"/>
      <c r="K555" s="50"/>
    </row>
    <row r="556" spans="1:11">
      <c r="A556" s="51"/>
      <c r="B556" s="47"/>
      <c r="C556" s="50"/>
      <c r="D556" s="50"/>
      <c r="E556" s="50"/>
      <c r="F556" s="50"/>
      <c r="G556" s="50"/>
      <c r="H556" s="50"/>
      <c r="I556" s="50"/>
      <c r="J556" s="50"/>
      <c r="K556" s="50"/>
    </row>
    <row r="557" spans="1:11">
      <c r="A557" s="51"/>
      <c r="B557" s="47"/>
      <c r="C557" s="50"/>
      <c r="D557" s="50"/>
      <c r="E557" s="50"/>
      <c r="F557" s="50"/>
      <c r="G557" s="50"/>
      <c r="H557" s="50"/>
      <c r="I557" s="50"/>
      <c r="J557" s="50"/>
      <c r="K557" s="50"/>
    </row>
    <row r="558" spans="1:11">
      <c r="A558" s="51"/>
      <c r="B558" s="47"/>
      <c r="C558" s="50"/>
      <c r="D558" s="50"/>
      <c r="E558" s="50"/>
      <c r="F558" s="50"/>
      <c r="G558" s="50"/>
      <c r="H558" s="50"/>
      <c r="I558" s="50"/>
      <c r="J558" s="50"/>
      <c r="K558" s="50"/>
    </row>
    <row r="559" spans="1:11">
      <c r="A559" s="51"/>
      <c r="B559" s="47"/>
      <c r="C559" s="50"/>
      <c r="D559" s="50"/>
      <c r="E559" s="50"/>
      <c r="F559" s="50"/>
      <c r="G559" s="50"/>
      <c r="H559" s="50"/>
      <c r="I559" s="50"/>
      <c r="J559" s="50"/>
      <c r="K559" s="50"/>
    </row>
    <row r="560" spans="1:11">
      <c r="A560" s="51"/>
      <c r="B560" s="47"/>
      <c r="C560" s="50"/>
      <c r="D560" s="50"/>
      <c r="E560" s="50"/>
      <c r="F560" s="50"/>
      <c r="G560" s="50"/>
      <c r="H560" s="50"/>
      <c r="I560" s="50"/>
      <c r="J560" s="50"/>
      <c r="K560" s="50"/>
    </row>
    <row r="561" spans="1:11">
      <c r="A561" s="51"/>
      <c r="B561" s="47"/>
      <c r="C561" s="50"/>
      <c r="D561" s="50"/>
      <c r="E561" s="50"/>
      <c r="F561" s="50"/>
      <c r="G561" s="50"/>
      <c r="H561" s="50"/>
      <c r="I561" s="50"/>
      <c r="J561" s="50"/>
      <c r="K561" s="50"/>
    </row>
    <row r="562" spans="1:11">
      <c r="A562" s="51"/>
      <c r="B562" s="47"/>
      <c r="C562" s="50"/>
      <c r="D562" s="50"/>
      <c r="E562" s="50"/>
      <c r="F562" s="50"/>
      <c r="G562" s="50"/>
      <c r="H562" s="50"/>
      <c r="I562" s="50"/>
      <c r="J562" s="50"/>
      <c r="K562" s="50"/>
    </row>
    <row r="563" spans="1:11">
      <c r="A563" s="51"/>
      <c r="B563" s="47"/>
      <c r="C563" s="50"/>
      <c r="D563" s="50"/>
      <c r="E563" s="50"/>
      <c r="F563" s="50"/>
      <c r="G563" s="50"/>
      <c r="H563" s="50"/>
      <c r="I563" s="50"/>
      <c r="J563" s="50"/>
      <c r="K563" s="50"/>
    </row>
    <row r="564" spans="1:11">
      <c r="A564" s="51"/>
      <c r="B564" s="47"/>
      <c r="C564" s="50"/>
      <c r="D564" s="50"/>
      <c r="E564" s="50"/>
      <c r="F564" s="50"/>
      <c r="G564" s="50"/>
      <c r="H564" s="50"/>
      <c r="I564" s="50"/>
      <c r="J564" s="50"/>
      <c r="K564" s="50"/>
    </row>
    <row r="565" spans="1:11">
      <c r="A565" s="51"/>
      <c r="B565" s="47"/>
      <c r="C565" s="50"/>
      <c r="D565" s="50"/>
      <c r="E565" s="50"/>
      <c r="F565" s="50"/>
      <c r="G565" s="50"/>
      <c r="H565" s="50"/>
      <c r="I565" s="50"/>
      <c r="J565" s="50"/>
      <c r="K565" s="50"/>
    </row>
    <row r="566" spans="1:11">
      <c r="A566" s="51"/>
      <c r="B566" s="47"/>
      <c r="C566" s="50"/>
      <c r="D566" s="50"/>
      <c r="E566" s="50"/>
      <c r="F566" s="50"/>
      <c r="G566" s="50"/>
      <c r="H566" s="50"/>
      <c r="I566" s="50"/>
      <c r="J566" s="50"/>
      <c r="K566" s="50"/>
    </row>
    <row r="567" spans="1:11">
      <c r="A567" s="51"/>
      <c r="B567" s="47"/>
      <c r="C567" s="50"/>
      <c r="D567" s="50"/>
      <c r="E567" s="50"/>
      <c r="F567" s="50"/>
      <c r="G567" s="50"/>
      <c r="H567" s="50"/>
      <c r="I567" s="50"/>
      <c r="J567" s="50"/>
      <c r="K567" s="50"/>
    </row>
    <row r="568" spans="1:11">
      <c r="A568" s="51"/>
      <c r="B568" s="47"/>
      <c r="C568" s="50"/>
      <c r="D568" s="50"/>
      <c r="E568" s="50"/>
      <c r="F568" s="50"/>
      <c r="G568" s="50"/>
      <c r="H568" s="50"/>
      <c r="I568" s="50"/>
      <c r="J568" s="50"/>
      <c r="K568" s="50"/>
    </row>
    <row r="569" spans="1:11">
      <c r="A569" s="51"/>
      <c r="B569" s="47"/>
      <c r="C569" s="50"/>
      <c r="D569" s="50"/>
      <c r="E569" s="50"/>
      <c r="F569" s="50"/>
      <c r="G569" s="50"/>
      <c r="H569" s="50"/>
      <c r="I569" s="50"/>
      <c r="J569" s="50"/>
      <c r="K569" s="50"/>
    </row>
    <row r="570" spans="1:11">
      <c r="A570" s="51"/>
      <c r="B570" s="47"/>
      <c r="C570" s="50"/>
      <c r="D570" s="50"/>
      <c r="E570" s="50"/>
      <c r="F570" s="50"/>
      <c r="G570" s="50"/>
      <c r="H570" s="50"/>
      <c r="I570" s="50"/>
      <c r="J570" s="50"/>
      <c r="K570" s="50"/>
    </row>
    <row r="571" spans="1:11">
      <c r="A571" s="51"/>
      <c r="B571" s="47"/>
      <c r="C571" s="50"/>
      <c r="D571" s="50"/>
      <c r="E571" s="50"/>
      <c r="F571" s="50"/>
      <c r="G571" s="50"/>
      <c r="H571" s="50"/>
      <c r="I571" s="50"/>
      <c r="J571" s="50"/>
      <c r="K571" s="50"/>
    </row>
    <row r="572" spans="1:11">
      <c r="A572" s="51"/>
      <c r="B572" s="47"/>
      <c r="C572" s="50"/>
      <c r="D572" s="50"/>
      <c r="E572" s="50"/>
      <c r="F572" s="50"/>
      <c r="G572" s="50"/>
      <c r="H572" s="50"/>
      <c r="I572" s="50"/>
      <c r="J572" s="50"/>
      <c r="K572" s="50"/>
    </row>
    <row r="573" spans="1:11">
      <c r="A573" s="51"/>
      <c r="B573" s="47"/>
      <c r="C573" s="50"/>
      <c r="D573" s="50"/>
      <c r="E573" s="50"/>
      <c r="F573" s="50"/>
      <c r="G573" s="50"/>
      <c r="H573" s="50"/>
      <c r="I573" s="50"/>
      <c r="J573" s="50"/>
      <c r="K573" s="50"/>
    </row>
    <row r="574" spans="1:11">
      <c r="A574" s="51"/>
      <c r="B574" s="47"/>
      <c r="C574" s="50"/>
      <c r="D574" s="50"/>
      <c r="E574" s="50"/>
      <c r="F574" s="50"/>
      <c r="G574" s="50"/>
      <c r="H574" s="50"/>
      <c r="I574" s="50"/>
      <c r="J574" s="50"/>
      <c r="K574" s="50"/>
    </row>
    <row r="575" spans="1:11">
      <c r="A575" s="51"/>
      <c r="B575" s="47"/>
      <c r="C575" s="50"/>
      <c r="D575" s="50"/>
      <c r="E575" s="50"/>
      <c r="F575" s="50"/>
      <c r="G575" s="50"/>
      <c r="H575" s="50"/>
      <c r="I575" s="50"/>
      <c r="J575" s="50"/>
      <c r="K575" s="50"/>
    </row>
    <row r="576" spans="1:11">
      <c r="A576" s="51"/>
      <c r="B576" s="47"/>
      <c r="C576" s="50"/>
      <c r="D576" s="50"/>
      <c r="E576" s="50"/>
      <c r="F576" s="50"/>
      <c r="G576" s="50"/>
      <c r="H576" s="50"/>
      <c r="I576" s="50"/>
      <c r="J576" s="50"/>
      <c r="K576" s="50"/>
    </row>
    <row r="577" spans="1:11">
      <c r="A577" s="51"/>
      <c r="B577" s="47"/>
      <c r="C577" s="50"/>
      <c r="D577" s="50"/>
      <c r="E577" s="50"/>
      <c r="F577" s="50"/>
      <c r="G577" s="50"/>
      <c r="H577" s="50"/>
      <c r="I577" s="50"/>
      <c r="J577" s="50"/>
      <c r="K577" s="50"/>
    </row>
    <row r="578" spans="1:11">
      <c r="A578" s="51"/>
      <c r="B578" s="47"/>
      <c r="C578" s="50"/>
      <c r="D578" s="50"/>
      <c r="E578" s="50"/>
      <c r="F578" s="50"/>
      <c r="G578" s="50"/>
      <c r="H578" s="50"/>
      <c r="I578" s="50"/>
      <c r="J578" s="50"/>
      <c r="K578" s="50"/>
    </row>
    <row r="579" spans="1:11">
      <c r="A579" s="51"/>
      <c r="B579" s="47"/>
      <c r="C579" s="50"/>
      <c r="D579" s="50"/>
      <c r="E579" s="50"/>
      <c r="F579" s="50"/>
      <c r="G579" s="50"/>
      <c r="H579" s="50"/>
      <c r="I579" s="50"/>
      <c r="J579" s="50"/>
      <c r="K579" s="50"/>
    </row>
    <row r="580" spans="1:11">
      <c r="A580" s="51"/>
      <c r="B580" s="47"/>
      <c r="C580" s="50"/>
      <c r="D580" s="50"/>
      <c r="E580" s="50"/>
      <c r="F580" s="50"/>
      <c r="G580" s="50"/>
      <c r="H580" s="50"/>
      <c r="I580" s="50"/>
      <c r="J580" s="50"/>
      <c r="K580" s="50"/>
    </row>
    <row r="581" spans="1:11">
      <c r="A581" s="51"/>
      <c r="B581" s="47"/>
      <c r="C581" s="50"/>
      <c r="D581" s="50"/>
      <c r="E581" s="50"/>
      <c r="F581" s="50"/>
      <c r="G581" s="50"/>
      <c r="H581" s="50"/>
      <c r="I581" s="50"/>
      <c r="J581" s="50"/>
      <c r="K581" s="50"/>
    </row>
    <row r="582" spans="1:11">
      <c r="A582" s="51"/>
      <c r="B582" s="47"/>
      <c r="C582" s="50"/>
      <c r="D582" s="50"/>
      <c r="E582" s="50"/>
      <c r="F582" s="50"/>
      <c r="G582" s="50"/>
      <c r="H582" s="50"/>
      <c r="I582" s="50"/>
      <c r="J582" s="50"/>
      <c r="K582" s="50"/>
    </row>
    <row r="583" spans="1:11">
      <c r="A583" s="51"/>
      <c r="B583" s="47"/>
      <c r="C583" s="50"/>
      <c r="D583" s="50"/>
      <c r="E583" s="50"/>
      <c r="F583" s="50"/>
      <c r="G583" s="50"/>
      <c r="H583" s="50"/>
      <c r="I583" s="50"/>
      <c r="J583" s="50"/>
      <c r="K583" s="50"/>
    </row>
    <row r="584" spans="1:11">
      <c r="A584" s="51"/>
      <c r="B584" s="47"/>
      <c r="C584" s="50"/>
      <c r="D584" s="50"/>
      <c r="E584" s="50"/>
      <c r="F584" s="50"/>
      <c r="G584" s="50"/>
      <c r="H584" s="50"/>
      <c r="I584" s="50"/>
      <c r="J584" s="50"/>
      <c r="K584" s="50"/>
    </row>
    <row r="585" spans="1:11">
      <c r="A585" s="51"/>
      <c r="B585" s="47"/>
      <c r="C585" s="50"/>
      <c r="D585" s="50"/>
      <c r="E585" s="50"/>
      <c r="F585" s="50"/>
      <c r="G585" s="50"/>
      <c r="H585" s="50"/>
      <c r="I585" s="50"/>
      <c r="J585" s="50"/>
      <c r="K585" s="50"/>
    </row>
    <row r="586" spans="1:11">
      <c r="A586" s="51"/>
      <c r="B586" s="47"/>
      <c r="C586" s="50"/>
      <c r="D586" s="50"/>
      <c r="E586" s="50"/>
      <c r="F586" s="50"/>
      <c r="G586" s="50"/>
      <c r="H586" s="50"/>
      <c r="I586" s="50"/>
      <c r="J586" s="50"/>
      <c r="K586" s="50"/>
    </row>
    <row r="587" spans="1:11">
      <c r="A587" s="51"/>
      <c r="B587" s="47"/>
      <c r="C587" s="50"/>
      <c r="D587" s="50"/>
      <c r="E587" s="50"/>
      <c r="F587" s="50"/>
      <c r="G587" s="50"/>
      <c r="H587" s="50"/>
      <c r="I587" s="50"/>
      <c r="J587" s="50"/>
      <c r="K587" s="50"/>
    </row>
    <row r="588" spans="1:11">
      <c r="A588" s="51"/>
      <c r="B588" s="47"/>
      <c r="C588" s="50"/>
      <c r="D588" s="50"/>
      <c r="E588" s="50"/>
      <c r="F588" s="50"/>
      <c r="G588" s="50"/>
      <c r="H588" s="50"/>
      <c r="I588" s="50"/>
      <c r="J588" s="50"/>
      <c r="K588" s="50"/>
    </row>
    <row r="589" spans="1:11">
      <c r="A589" s="51"/>
      <c r="B589" s="47"/>
      <c r="C589" s="50"/>
      <c r="D589" s="50"/>
      <c r="E589" s="50"/>
      <c r="F589" s="50"/>
      <c r="G589" s="50"/>
      <c r="H589" s="50"/>
      <c r="I589" s="50"/>
      <c r="J589" s="50"/>
      <c r="K589" s="50"/>
    </row>
    <row r="590" spans="1:11">
      <c r="A590" s="51"/>
      <c r="B590" s="47"/>
      <c r="C590" s="50"/>
      <c r="D590" s="50"/>
      <c r="E590" s="50"/>
      <c r="F590" s="50"/>
      <c r="G590" s="50"/>
      <c r="H590" s="50"/>
      <c r="I590" s="50"/>
      <c r="J590" s="50"/>
      <c r="K590" s="50"/>
    </row>
    <row r="591" spans="1:11">
      <c r="A591" s="51"/>
      <c r="B591" s="47"/>
      <c r="C591" s="50"/>
      <c r="D591" s="50"/>
      <c r="E591" s="50"/>
      <c r="F591" s="50"/>
      <c r="G591" s="50"/>
      <c r="H591" s="50"/>
      <c r="I591" s="50"/>
      <c r="J591" s="50"/>
      <c r="K591" s="50"/>
    </row>
    <row r="592" spans="1:11">
      <c r="A592" s="51"/>
      <c r="B592" s="47"/>
      <c r="C592" s="50"/>
      <c r="D592" s="50"/>
      <c r="E592" s="50"/>
      <c r="F592" s="50"/>
      <c r="G592" s="50"/>
      <c r="H592" s="50"/>
      <c r="I592" s="50"/>
      <c r="J592" s="50"/>
      <c r="K592" s="50"/>
    </row>
    <row r="593" spans="1:11">
      <c r="A593" s="51"/>
      <c r="B593" s="47"/>
      <c r="C593" s="50"/>
      <c r="D593" s="50"/>
      <c r="E593" s="50"/>
      <c r="F593" s="50"/>
      <c r="G593" s="50"/>
      <c r="H593" s="50"/>
      <c r="I593" s="50"/>
      <c r="J593" s="50"/>
      <c r="K593" s="50"/>
    </row>
    <row r="594" spans="1:11">
      <c r="A594" s="51"/>
      <c r="B594" s="47"/>
      <c r="C594" s="50"/>
      <c r="D594" s="50"/>
      <c r="E594" s="50"/>
      <c r="F594" s="50"/>
      <c r="G594" s="50"/>
      <c r="H594" s="50"/>
      <c r="I594" s="50"/>
      <c r="J594" s="50"/>
      <c r="K594" s="50"/>
    </row>
    <row r="595" spans="1:11">
      <c r="A595" s="51"/>
      <c r="B595" s="47"/>
      <c r="C595" s="50"/>
      <c r="D595" s="50"/>
      <c r="E595" s="50"/>
      <c r="F595" s="50"/>
      <c r="G595" s="50"/>
      <c r="H595" s="50"/>
      <c r="I595" s="50"/>
      <c r="J595" s="50"/>
      <c r="K595" s="50"/>
    </row>
    <row r="596" spans="1:11">
      <c r="A596" s="51"/>
      <c r="B596" s="47"/>
      <c r="C596" s="50"/>
      <c r="D596" s="50"/>
      <c r="E596" s="50"/>
      <c r="F596" s="50"/>
      <c r="G596" s="50"/>
      <c r="H596" s="50"/>
      <c r="I596" s="50"/>
      <c r="J596" s="50"/>
      <c r="K596" s="50"/>
    </row>
    <row r="597" spans="1:11">
      <c r="A597" s="51"/>
      <c r="B597" s="47"/>
      <c r="C597" s="50"/>
      <c r="D597" s="50"/>
      <c r="E597" s="50"/>
      <c r="F597" s="50"/>
      <c r="G597" s="50"/>
      <c r="H597" s="50"/>
      <c r="I597" s="50"/>
      <c r="J597" s="50"/>
      <c r="K597" s="50"/>
    </row>
    <row r="598" spans="1:11">
      <c r="A598" s="51"/>
      <c r="B598" s="47"/>
      <c r="C598" s="50"/>
      <c r="D598" s="50"/>
      <c r="E598" s="50"/>
      <c r="F598" s="50"/>
      <c r="G598" s="50"/>
      <c r="H598" s="50"/>
      <c r="I598" s="50"/>
      <c r="J598" s="50"/>
      <c r="K598" s="50"/>
    </row>
    <row r="599" spans="1:11">
      <c r="A599" s="51"/>
      <c r="B599" s="47"/>
      <c r="C599" s="50"/>
      <c r="D599" s="50"/>
      <c r="E599" s="50"/>
      <c r="F599" s="50"/>
      <c r="G599" s="50"/>
      <c r="H599" s="50"/>
      <c r="I599" s="50"/>
      <c r="J599" s="50"/>
      <c r="K599" s="50"/>
    </row>
    <row r="600" spans="1:11">
      <c r="A600" s="51"/>
      <c r="B600" s="47"/>
      <c r="C600" s="50"/>
      <c r="D600" s="50"/>
      <c r="E600" s="50"/>
      <c r="F600" s="50"/>
      <c r="G600" s="50"/>
      <c r="H600" s="50"/>
      <c r="I600" s="50"/>
      <c r="J600" s="50"/>
      <c r="K600" s="50"/>
    </row>
    <row r="601" spans="1:11">
      <c r="A601" s="51"/>
      <c r="B601" s="47"/>
      <c r="C601" s="50"/>
      <c r="D601" s="50"/>
      <c r="E601" s="50"/>
      <c r="F601" s="50"/>
      <c r="G601" s="50"/>
      <c r="H601" s="50"/>
      <c r="I601" s="50"/>
      <c r="J601" s="50"/>
      <c r="K601" s="50"/>
    </row>
    <row r="602" spans="1:11">
      <c r="A602" s="51"/>
      <c r="B602" s="47"/>
      <c r="C602" s="50"/>
      <c r="D602" s="50"/>
      <c r="E602" s="50"/>
      <c r="F602" s="50"/>
      <c r="G602" s="50"/>
      <c r="H602" s="50"/>
      <c r="I602" s="50"/>
      <c r="J602" s="50"/>
      <c r="K602" s="50"/>
    </row>
    <row r="603" spans="1:11">
      <c r="A603" s="51"/>
      <c r="B603" s="47"/>
      <c r="C603" s="50"/>
      <c r="D603" s="50"/>
      <c r="E603" s="50"/>
      <c r="F603" s="50"/>
      <c r="G603" s="50"/>
      <c r="H603" s="50"/>
      <c r="I603" s="50"/>
      <c r="J603" s="50"/>
      <c r="K603" s="50"/>
    </row>
    <row r="604" spans="1:11">
      <c r="A604" s="51"/>
      <c r="B604" s="47"/>
      <c r="C604" s="50"/>
      <c r="D604" s="50"/>
      <c r="E604" s="50"/>
      <c r="F604" s="50"/>
      <c r="G604" s="50"/>
      <c r="H604" s="50"/>
      <c r="I604" s="50"/>
      <c r="J604" s="50"/>
      <c r="K604" s="50"/>
    </row>
    <row r="605" spans="1:11">
      <c r="A605" s="51"/>
      <c r="B605" s="47"/>
      <c r="C605" s="50"/>
      <c r="D605" s="50"/>
      <c r="E605" s="50"/>
      <c r="F605" s="50"/>
      <c r="G605" s="50"/>
      <c r="H605" s="50"/>
      <c r="I605" s="50"/>
      <c r="J605" s="50"/>
      <c r="K605" s="50"/>
    </row>
    <row r="606" spans="1:11">
      <c r="A606" s="51"/>
      <c r="B606" s="47"/>
      <c r="C606" s="50"/>
      <c r="D606" s="50"/>
      <c r="E606" s="50"/>
      <c r="F606" s="50"/>
      <c r="G606" s="50"/>
      <c r="H606" s="50"/>
      <c r="I606" s="50"/>
      <c r="J606" s="50"/>
      <c r="K606" s="50"/>
    </row>
    <row r="607" spans="1:11">
      <c r="A607" s="51"/>
      <c r="B607" s="47"/>
      <c r="C607" s="50"/>
      <c r="D607" s="50"/>
      <c r="E607" s="50"/>
      <c r="F607" s="50"/>
      <c r="G607" s="50"/>
      <c r="H607" s="50"/>
      <c r="I607" s="50"/>
      <c r="J607" s="50"/>
      <c r="K607" s="50"/>
    </row>
    <row r="608" spans="1:11">
      <c r="A608" s="51"/>
      <c r="B608" s="47"/>
      <c r="C608" s="50"/>
      <c r="D608" s="50"/>
      <c r="E608" s="50"/>
      <c r="F608" s="50"/>
      <c r="G608" s="50"/>
      <c r="H608" s="50"/>
      <c r="I608" s="50"/>
      <c r="J608" s="50"/>
      <c r="K608" s="50"/>
    </row>
    <row r="609" spans="1:11">
      <c r="A609" s="51"/>
      <c r="B609" s="47"/>
      <c r="C609" s="50"/>
      <c r="D609" s="50"/>
      <c r="E609" s="50"/>
      <c r="F609" s="50"/>
      <c r="G609" s="50"/>
      <c r="H609" s="50"/>
      <c r="I609" s="50"/>
      <c r="J609" s="50"/>
      <c r="K609" s="50"/>
    </row>
    <row r="610" spans="1:11">
      <c r="A610" s="51"/>
      <c r="B610" s="47"/>
      <c r="C610" s="50"/>
      <c r="D610" s="50"/>
      <c r="E610" s="50"/>
      <c r="F610" s="50"/>
      <c r="G610" s="50"/>
      <c r="H610" s="50"/>
      <c r="I610" s="50"/>
      <c r="J610" s="50"/>
      <c r="K610" s="50"/>
    </row>
    <row r="611" spans="1:11">
      <c r="A611" s="51"/>
      <c r="B611" s="47"/>
      <c r="C611" s="50"/>
      <c r="D611" s="50"/>
      <c r="E611" s="50"/>
      <c r="F611" s="50"/>
      <c r="G611" s="50"/>
      <c r="H611" s="50"/>
      <c r="I611" s="50"/>
      <c r="J611" s="50"/>
      <c r="K611" s="50"/>
    </row>
    <row r="612" spans="1:11">
      <c r="A612" s="51"/>
      <c r="B612" s="47"/>
      <c r="C612" s="50"/>
      <c r="D612" s="50"/>
      <c r="E612" s="50"/>
      <c r="F612" s="50"/>
      <c r="G612" s="50"/>
      <c r="H612" s="50"/>
      <c r="I612" s="50"/>
      <c r="J612" s="50"/>
      <c r="K612" s="50"/>
    </row>
    <row r="613" spans="1:11">
      <c r="A613" s="51"/>
      <c r="B613" s="47"/>
      <c r="C613" s="50"/>
      <c r="D613" s="50"/>
      <c r="E613" s="50"/>
      <c r="F613" s="50"/>
      <c r="G613" s="50"/>
      <c r="H613" s="50"/>
      <c r="I613" s="50"/>
      <c r="J613" s="50"/>
      <c r="K613" s="50"/>
    </row>
    <row r="614" spans="1:11">
      <c r="A614" s="51"/>
      <c r="B614" s="47"/>
      <c r="C614" s="50"/>
      <c r="D614" s="50"/>
      <c r="E614" s="50"/>
      <c r="F614" s="50"/>
      <c r="G614" s="50"/>
      <c r="H614" s="50"/>
      <c r="I614" s="50"/>
      <c r="J614" s="50"/>
      <c r="K614" s="50"/>
    </row>
    <row r="615" spans="1:11">
      <c r="A615" s="51"/>
      <c r="B615" s="47"/>
      <c r="C615" s="50"/>
      <c r="D615" s="50"/>
      <c r="E615" s="50"/>
      <c r="F615" s="50"/>
      <c r="G615" s="50"/>
      <c r="H615" s="50"/>
      <c r="I615" s="50"/>
      <c r="J615" s="50"/>
      <c r="K615" s="50"/>
    </row>
    <row r="616" spans="1:11">
      <c r="A616" s="51"/>
      <c r="B616" s="47"/>
      <c r="C616" s="50"/>
      <c r="D616" s="50"/>
      <c r="E616" s="50"/>
      <c r="F616" s="50"/>
      <c r="G616" s="50"/>
      <c r="H616" s="50"/>
      <c r="I616" s="50"/>
      <c r="J616" s="50"/>
      <c r="K616" s="50"/>
    </row>
    <row r="617" spans="1:11">
      <c r="A617" s="51"/>
      <c r="B617" s="47"/>
      <c r="C617" s="50"/>
      <c r="D617" s="50"/>
      <c r="E617" s="50"/>
      <c r="F617" s="50"/>
      <c r="G617" s="50"/>
      <c r="H617" s="50"/>
      <c r="I617" s="50"/>
      <c r="J617" s="50"/>
      <c r="K617" s="50"/>
    </row>
    <row r="618" spans="1:11">
      <c r="A618" s="51"/>
      <c r="B618" s="47"/>
      <c r="C618" s="50"/>
      <c r="D618" s="50"/>
      <c r="E618" s="50"/>
      <c r="F618" s="50"/>
      <c r="G618" s="50"/>
      <c r="H618" s="50"/>
      <c r="I618" s="50"/>
      <c r="J618" s="50"/>
      <c r="K618" s="50"/>
    </row>
    <row r="619" spans="1:11">
      <c r="A619" s="51"/>
      <c r="B619" s="47"/>
      <c r="C619" s="50"/>
      <c r="D619" s="50"/>
      <c r="E619" s="50"/>
      <c r="F619" s="50"/>
      <c r="G619" s="50"/>
      <c r="H619" s="50"/>
      <c r="I619" s="50"/>
      <c r="J619" s="50"/>
      <c r="K619" s="50"/>
    </row>
    <row r="620" spans="1:11">
      <c r="A620" s="51"/>
      <c r="B620" s="47"/>
      <c r="C620" s="50"/>
      <c r="D620" s="50"/>
      <c r="E620" s="50"/>
      <c r="F620" s="50"/>
      <c r="G620" s="50"/>
      <c r="H620" s="50"/>
      <c r="I620" s="50"/>
      <c r="J620" s="50"/>
      <c r="K620" s="50"/>
    </row>
    <row r="621" spans="1:11">
      <c r="A621" s="51"/>
      <c r="B621" s="47"/>
      <c r="C621" s="50"/>
      <c r="D621" s="50"/>
      <c r="E621" s="50"/>
      <c r="F621" s="50"/>
      <c r="G621" s="50"/>
      <c r="H621" s="50"/>
      <c r="I621" s="50"/>
      <c r="J621" s="50"/>
      <c r="K621" s="50"/>
    </row>
    <row r="622" spans="1:11">
      <c r="A622" s="51"/>
      <c r="B622" s="47"/>
      <c r="C622" s="50"/>
      <c r="D622" s="50"/>
      <c r="E622" s="50"/>
      <c r="F622" s="50"/>
      <c r="G622" s="50"/>
      <c r="H622" s="50"/>
      <c r="I622" s="50"/>
      <c r="J622" s="50"/>
      <c r="K622" s="50"/>
    </row>
    <row r="623" spans="1:11">
      <c r="A623" s="51"/>
      <c r="B623" s="47"/>
      <c r="C623" s="50"/>
      <c r="D623" s="50"/>
      <c r="E623" s="50"/>
      <c r="F623" s="50"/>
      <c r="G623" s="50"/>
      <c r="H623" s="50"/>
      <c r="I623" s="50"/>
      <c r="J623" s="50"/>
      <c r="K623" s="50"/>
    </row>
    <row r="624" spans="1:11">
      <c r="A624" s="51"/>
      <c r="B624" s="47"/>
      <c r="C624" s="50"/>
      <c r="D624" s="50"/>
      <c r="E624" s="50"/>
      <c r="F624" s="50"/>
      <c r="G624" s="50"/>
      <c r="H624" s="50"/>
      <c r="I624" s="50"/>
      <c r="J624" s="50"/>
      <c r="K624" s="50"/>
    </row>
    <row r="625" spans="1:11">
      <c r="A625" s="51"/>
      <c r="B625" s="47"/>
      <c r="C625" s="50"/>
      <c r="D625" s="50"/>
      <c r="E625" s="50"/>
      <c r="F625" s="50"/>
      <c r="G625" s="50"/>
      <c r="H625" s="50"/>
      <c r="I625" s="50"/>
      <c r="J625" s="50"/>
      <c r="K625" s="50"/>
    </row>
    <row r="626" spans="1:11">
      <c r="A626" s="51"/>
      <c r="B626" s="47"/>
      <c r="C626" s="50"/>
      <c r="D626" s="50"/>
      <c r="E626" s="50"/>
      <c r="F626" s="50"/>
      <c r="G626" s="50"/>
      <c r="H626" s="50"/>
      <c r="I626" s="50"/>
      <c r="J626" s="50"/>
      <c r="K626" s="50"/>
    </row>
    <row r="627" spans="1:11">
      <c r="A627" s="51"/>
      <c r="B627" s="47"/>
      <c r="C627" s="50"/>
      <c r="D627" s="50"/>
      <c r="E627" s="50"/>
      <c r="F627" s="50"/>
      <c r="G627" s="50"/>
      <c r="H627" s="50"/>
      <c r="I627" s="50"/>
      <c r="J627" s="50"/>
      <c r="K627" s="50"/>
    </row>
    <row r="628" spans="1:11">
      <c r="A628" s="51"/>
      <c r="B628" s="47"/>
      <c r="C628" s="50"/>
      <c r="D628" s="50"/>
      <c r="E628" s="50"/>
      <c r="F628" s="50"/>
      <c r="G628" s="50"/>
      <c r="H628" s="50"/>
      <c r="I628" s="50"/>
      <c r="J628" s="50"/>
      <c r="K628" s="50"/>
    </row>
    <row r="629" spans="1:11">
      <c r="A629" s="51"/>
      <c r="B629" s="47"/>
      <c r="C629" s="50"/>
      <c r="D629" s="50"/>
      <c r="E629" s="50"/>
      <c r="F629" s="50"/>
      <c r="G629" s="50"/>
      <c r="H629" s="50"/>
      <c r="I629" s="50"/>
      <c r="J629" s="50"/>
      <c r="K629" s="50"/>
    </row>
    <row r="630" spans="1:11">
      <c r="A630" s="51"/>
      <c r="B630" s="47"/>
      <c r="C630" s="50"/>
      <c r="D630" s="50"/>
      <c r="E630" s="50"/>
      <c r="F630" s="50"/>
      <c r="G630" s="50"/>
      <c r="H630" s="50"/>
      <c r="I630" s="50"/>
      <c r="J630" s="50"/>
      <c r="K630" s="50"/>
    </row>
    <row r="631" spans="1:11">
      <c r="A631" s="51"/>
      <c r="B631" s="47"/>
      <c r="C631" s="50"/>
      <c r="D631" s="50"/>
      <c r="E631" s="50"/>
      <c r="F631" s="50"/>
      <c r="G631" s="50"/>
      <c r="H631" s="50"/>
      <c r="I631" s="50"/>
      <c r="J631" s="50"/>
      <c r="K631" s="50"/>
    </row>
    <row r="632" spans="1:11">
      <c r="A632" s="51"/>
      <c r="B632" s="47"/>
      <c r="C632" s="50"/>
      <c r="D632" s="50"/>
      <c r="E632" s="50"/>
      <c r="F632" s="50"/>
      <c r="G632" s="50"/>
      <c r="H632" s="50"/>
      <c r="I632" s="50"/>
      <c r="J632" s="50"/>
      <c r="K632" s="50"/>
    </row>
    <row r="633" spans="1:11">
      <c r="A633" s="51"/>
      <c r="B633" s="47"/>
      <c r="C633" s="50"/>
      <c r="D633" s="50"/>
      <c r="E633" s="50"/>
      <c r="F633" s="50"/>
      <c r="G633" s="50"/>
      <c r="H633" s="50"/>
      <c r="I633" s="50"/>
      <c r="J633" s="50"/>
      <c r="K633" s="50"/>
    </row>
    <row r="634" spans="1:11">
      <c r="A634" s="51"/>
      <c r="B634" s="47"/>
      <c r="C634" s="50"/>
      <c r="D634" s="50"/>
      <c r="E634" s="50"/>
      <c r="F634" s="50"/>
      <c r="G634" s="50"/>
      <c r="H634" s="50"/>
      <c r="I634" s="50"/>
      <c r="J634" s="50"/>
      <c r="K634" s="50"/>
    </row>
    <row r="635" spans="1:11">
      <c r="A635" s="51"/>
      <c r="B635" s="47"/>
      <c r="C635" s="50"/>
      <c r="D635" s="50"/>
      <c r="E635" s="50"/>
      <c r="F635" s="50"/>
      <c r="G635" s="50"/>
      <c r="H635" s="50"/>
      <c r="I635" s="50"/>
      <c r="J635" s="50"/>
      <c r="K635" s="50"/>
    </row>
    <row r="636" spans="1:11">
      <c r="A636" s="51"/>
      <c r="B636" s="47"/>
      <c r="C636" s="50"/>
      <c r="D636" s="50"/>
      <c r="E636" s="50"/>
      <c r="F636" s="50"/>
      <c r="G636" s="50"/>
      <c r="H636" s="50"/>
      <c r="I636" s="50"/>
      <c r="J636" s="50"/>
      <c r="K636" s="50"/>
    </row>
    <row r="637" spans="1:11">
      <c r="A637" s="51"/>
      <c r="B637" s="47"/>
      <c r="C637" s="50"/>
      <c r="D637" s="50"/>
      <c r="E637" s="50"/>
      <c r="F637" s="50"/>
      <c r="G637" s="50"/>
      <c r="H637" s="50"/>
      <c r="I637" s="50"/>
      <c r="J637" s="50"/>
      <c r="K637" s="50"/>
    </row>
    <row r="638" spans="1:11">
      <c r="A638" s="51"/>
      <c r="B638" s="47"/>
      <c r="C638" s="50"/>
      <c r="D638" s="50"/>
      <c r="E638" s="50"/>
      <c r="F638" s="50"/>
      <c r="G638" s="50"/>
      <c r="H638" s="50"/>
      <c r="I638" s="50"/>
      <c r="J638" s="50"/>
      <c r="K638" s="50"/>
    </row>
    <row r="639" spans="1:11">
      <c r="A639" s="51"/>
      <c r="B639" s="47"/>
      <c r="C639" s="50"/>
      <c r="D639" s="50"/>
      <c r="E639" s="50"/>
      <c r="F639" s="50"/>
      <c r="G639" s="50"/>
      <c r="H639" s="50"/>
      <c r="I639" s="50"/>
      <c r="J639" s="50"/>
      <c r="K639" s="50"/>
    </row>
    <row r="640" spans="1:11">
      <c r="A640" s="51"/>
      <c r="B640" s="47"/>
      <c r="C640" s="50"/>
      <c r="D640" s="50"/>
      <c r="E640" s="50"/>
      <c r="F640" s="50"/>
      <c r="G640" s="50"/>
      <c r="H640" s="50"/>
      <c r="I640" s="50"/>
      <c r="J640" s="50"/>
      <c r="K640" s="50"/>
    </row>
    <row r="641" spans="1:11">
      <c r="A641" s="51"/>
      <c r="B641" s="47"/>
      <c r="C641" s="50"/>
      <c r="D641" s="50"/>
      <c r="E641" s="50"/>
      <c r="F641" s="50"/>
      <c r="G641" s="50"/>
      <c r="H641" s="50"/>
      <c r="I641" s="50"/>
      <c r="J641" s="50"/>
      <c r="K641" s="50"/>
    </row>
    <row r="642" spans="1:11">
      <c r="A642" s="51"/>
      <c r="B642" s="47"/>
      <c r="C642" s="50"/>
      <c r="D642" s="50"/>
      <c r="E642" s="50"/>
      <c r="F642" s="50"/>
      <c r="G642" s="50"/>
      <c r="H642" s="50"/>
      <c r="I642" s="50"/>
      <c r="J642" s="50"/>
      <c r="K642" s="50"/>
    </row>
    <row r="643" spans="1:11">
      <c r="A643" s="51"/>
      <c r="B643" s="47"/>
      <c r="C643" s="50"/>
      <c r="D643" s="50"/>
      <c r="E643" s="50"/>
      <c r="F643" s="50"/>
      <c r="G643" s="50"/>
      <c r="H643" s="50"/>
      <c r="I643" s="50"/>
      <c r="J643" s="50"/>
      <c r="K643" s="50"/>
    </row>
    <row r="644" spans="1:11">
      <c r="A644" s="51"/>
      <c r="B644" s="47"/>
      <c r="C644" s="50"/>
      <c r="D644" s="50"/>
      <c r="E644" s="50"/>
      <c r="F644" s="50"/>
      <c r="G644" s="50"/>
      <c r="H644" s="50"/>
      <c r="I644" s="50"/>
      <c r="J644" s="50"/>
      <c r="K644" s="50"/>
    </row>
    <row r="645" spans="1:11">
      <c r="A645" s="51"/>
      <c r="B645" s="47"/>
      <c r="C645" s="50"/>
      <c r="D645" s="50"/>
      <c r="E645" s="50"/>
      <c r="F645" s="50"/>
      <c r="G645" s="50"/>
      <c r="H645" s="50"/>
      <c r="I645" s="50"/>
      <c r="J645" s="50"/>
      <c r="K645" s="50"/>
    </row>
    <row r="646" spans="1:11">
      <c r="A646" s="51"/>
      <c r="B646" s="47"/>
      <c r="C646" s="50"/>
      <c r="D646" s="50"/>
      <c r="E646" s="50"/>
      <c r="F646" s="50"/>
      <c r="G646" s="50"/>
      <c r="H646" s="50"/>
      <c r="I646" s="50"/>
      <c r="J646" s="50"/>
      <c r="K646" s="50"/>
    </row>
    <row r="647" spans="1:11">
      <c r="A647" s="51"/>
      <c r="B647" s="47"/>
      <c r="C647" s="50"/>
      <c r="D647" s="50"/>
      <c r="E647" s="50"/>
      <c r="F647" s="50"/>
      <c r="G647" s="50"/>
      <c r="H647" s="50"/>
      <c r="I647" s="50"/>
      <c r="J647" s="50"/>
      <c r="K647" s="50"/>
    </row>
    <row r="648" spans="1:11">
      <c r="A648" s="51"/>
      <c r="B648" s="47"/>
      <c r="C648" s="50"/>
      <c r="D648" s="50"/>
      <c r="E648" s="50"/>
      <c r="F648" s="50"/>
      <c r="G648" s="50"/>
      <c r="H648" s="50"/>
      <c r="I648" s="50"/>
      <c r="J648" s="50"/>
      <c r="K648" s="50"/>
    </row>
    <row r="649" spans="1:11">
      <c r="A649" s="51"/>
      <c r="B649" s="47"/>
      <c r="C649" s="50"/>
      <c r="D649" s="50"/>
      <c r="E649" s="50"/>
      <c r="F649" s="50"/>
      <c r="G649" s="50"/>
      <c r="H649" s="50"/>
      <c r="I649" s="50"/>
      <c r="J649" s="50"/>
      <c r="K649" s="50"/>
    </row>
    <row r="650" spans="1:11">
      <c r="A650" s="51"/>
      <c r="B650" s="47"/>
      <c r="C650" s="50"/>
      <c r="D650" s="50"/>
      <c r="E650" s="50"/>
      <c r="F650" s="50"/>
      <c r="G650" s="50"/>
      <c r="H650" s="50"/>
      <c r="I650" s="50"/>
      <c r="J650" s="50"/>
      <c r="K650" s="50"/>
    </row>
    <row r="651" spans="1:11">
      <c r="A651" s="51"/>
      <c r="B651" s="47"/>
      <c r="C651" s="50"/>
      <c r="D651" s="50"/>
      <c r="E651" s="50"/>
      <c r="F651" s="50"/>
      <c r="G651" s="50"/>
      <c r="H651" s="50"/>
      <c r="I651" s="50"/>
      <c r="J651" s="50"/>
      <c r="K651" s="50"/>
    </row>
    <row r="652" spans="1:11">
      <c r="A652" s="51"/>
      <c r="B652" s="47"/>
      <c r="C652" s="50"/>
      <c r="D652" s="50"/>
      <c r="E652" s="50"/>
      <c r="F652" s="50"/>
      <c r="G652" s="50"/>
      <c r="H652" s="50"/>
      <c r="I652" s="50"/>
      <c r="J652" s="50"/>
      <c r="K652" s="50"/>
    </row>
    <row r="653" spans="1:11">
      <c r="A653" s="51"/>
      <c r="B653" s="47"/>
      <c r="C653" s="50"/>
      <c r="D653" s="50"/>
      <c r="E653" s="50"/>
      <c r="F653" s="50"/>
      <c r="G653" s="50"/>
      <c r="H653" s="50"/>
      <c r="I653" s="50"/>
      <c r="J653" s="50"/>
      <c r="K653" s="50"/>
    </row>
    <row r="654" spans="1:11">
      <c r="A654" s="51"/>
      <c r="B654" s="47"/>
      <c r="C654" s="50"/>
      <c r="D654" s="50"/>
      <c r="E654" s="50"/>
      <c r="F654" s="50"/>
      <c r="G654" s="50"/>
      <c r="H654" s="50"/>
      <c r="I654" s="50"/>
      <c r="J654" s="50"/>
      <c r="K654" s="50"/>
    </row>
    <row r="655" spans="1:11">
      <c r="A655" s="51"/>
      <c r="B655" s="47"/>
      <c r="C655" s="50"/>
      <c r="D655" s="50"/>
      <c r="E655" s="50"/>
      <c r="F655" s="50"/>
      <c r="G655" s="50"/>
      <c r="H655" s="50"/>
      <c r="I655" s="50"/>
      <c r="J655" s="50"/>
      <c r="K655" s="50"/>
    </row>
    <row r="656" spans="1:11">
      <c r="A656" s="51"/>
      <c r="B656" s="47"/>
      <c r="C656" s="50"/>
      <c r="D656" s="50"/>
      <c r="E656" s="50"/>
      <c r="F656" s="50"/>
      <c r="G656" s="50"/>
      <c r="H656" s="50"/>
      <c r="I656" s="50"/>
      <c r="J656" s="50"/>
      <c r="K656" s="50"/>
    </row>
    <row r="657" spans="1:11">
      <c r="A657" s="51"/>
      <c r="B657" s="47"/>
      <c r="C657" s="50"/>
      <c r="D657" s="50"/>
      <c r="E657" s="50"/>
      <c r="F657" s="50"/>
      <c r="G657" s="50"/>
      <c r="H657" s="50"/>
      <c r="I657" s="50"/>
      <c r="J657" s="50"/>
      <c r="K657" s="50"/>
    </row>
    <row r="658" spans="1:11">
      <c r="A658" s="51"/>
      <c r="B658" s="47"/>
      <c r="C658" s="50"/>
      <c r="D658" s="50"/>
      <c r="E658" s="50"/>
      <c r="F658" s="50"/>
      <c r="G658" s="50"/>
      <c r="H658" s="50"/>
      <c r="I658" s="50"/>
      <c r="J658" s="50"/>
      <c r="K658" s="50"/>
    </row>
    <row r="659" spans="1:11">
      <c r="A659" s="51"/>
      <c r="B659" s="47"/>
      <c r="C659" s="50"/>
      <c r="D659" s="50"/>
      <c r="E659" s="50"/>
      <c r="F659" s="50"/>
      <c r="G659" s="50"/>
      <c r="H659" s="50"/>
      <c r="I659" s="50"/>
      <c r="J659" s="50"/>
      <c r="K659" s="50"/>
    </row>
    <row r="660" spans="1:11">
      <c r="A660" s="51"/>
      <c r="B660" s="47"/>
      <c r="C660" s="50"/>
      <c r="D660" s="50"/>
      <c r="E660" s="50"/>
      <c r="F660" s="50"/>
      <c r="G660" s="50"/>
      <c r="H660" s="50"/>
      <c r="I660" s="50"/>
      <c r="J660" s="50"/>
      <c r="K660" s="50"/>
    </row>
    <row r="661" spans="1:11">
      <c r="A661" s="51"/>
      <c r="B661" s="47"/>
      <c r="C661" s="50"/>
      <c r="D661" s="50"/>
      <c r="E661" s="50"/>
      <c r="F661" s="50"/>
      <c r="G661" s="50"/>
      <c r="H661" s="50"/>
      <c r="I661" s="50"/>
      <c r="J661" s="50"/>
      <c r="K661" s="50"/>
    </row>
    <row r="662" spans="1:11">
      <c r="A662" s="51"/>
      <c r="B662" s="47"/>
      <c r="C662" s="50"/>
      <c r="D662" s="50"/>
      <c r="E662" s="50"/>
      <c r="F662" s="50"/>
      <c r="G662" s="50"/>
      <c r="H662" s="50"/>
      <c r="I662" s="50"/>
      <c r="J662" s="50"/>
      <c r="K662" s="50"/>
    </row>
    <row r="663" spans="1:11">
      <c r="A663" s="51"/>
      <c r="B663" s="47"/>
      <c r="C663" s="50"/>
      <c r="D663" s="50"/>
      <c r="E663" s="50"/>
      <c r="F663" s="50"/>
      <c r="G663" s="50"/>
      <c r="H663" s="50"/>
      <c r="I663" s="50"/>
      <c r="J663" s="50"/>
      <c r="K663" s="50"/>
    </row>
    <row r="664" spans="1:11">
      <c r="A664" s="51"/>
      <c r="B664" s="47"/>
      <c r="C664" s="50"/>
      <c r="D664" s="50"/>
      <c r="E664" s="50"/>
      <c r="F664" s="50"/>
      <c r="G664" s="50"/>
      <c r="H664" s="50"/>
      <c r="I664" s="50"/>
      <c r="J664" s="50"/>
      <c r="K664" s="50"/>
    </row>
    <row r="665" spans="1:11">
      <c r="A665" s="51"/>
      <c r="B665" s="47"/>
      <c r="C665" s="50"/>
      <c r="D665" s="50"/>
      <c r="E665" s="50"/>
      <c r="F665" s="50"/>
      <c r="G665" s="50"/>
      <c r="H665" s="50"/>
      <c r="I665" s="50"/>
      <c r="J665" s="50"/>
      <c r="K665" s="50"/>
    </row>
    <row r="666" spans="1:11">
      <c r="A666" s="51"/>
      <c r="B666" s="47"/>
      <c r="C666" s="50"/>
      <c r="D666" s="50"/>
      <c r="E666" s="50"/>
      <c r="F666" s="50"/>
      <c r="G666" s="50"/>
      <c r="H666" s="50"/>
      <c r="I666" s="50"/>
      <c r="J666" s="50"/>
      <c r="K666" s="50"/>
    </row>
    <row r="667" spans="1:11">
      <c r="A667" s="51"/>
      <c r="B667" s="47"/>
      <c r="C667" s="50"/>
      <c r="D667" s="50"/>
      <c r="E667" s="50"/>
      <c r="F667" s="50"/>
      <c r="G667" s="50"/>
      <c r="H667" s="50"/>
      <c r="I667" s="50"/>
      <c r="J667" s="50"/>
      <c r="K667" s="50"/>
    </row>
    <row r="668" spans="1:11">
      <c r="A668" s="51"/>
      <c r="B668" s="47"/>
      <c r="C668" s="50"/>
      <c r="D668" s="50"/>
      <c r="E668" s="50"/>
      <c r="F668" s="50"/>
      <c r="G668" s="50"/>
      <c r="H668" s="50"/>
      <c r="I668" s="50"/>
      <c r="J668" s="50"/>
      <c r="K668" s="50"/>
    </row>
    <row r="669" spans="1:11">
      <c r="A669" s="51"/>
      <c r="B669" s="47"/>
      <c r="C669" s="50"/>
      <c r="D669" s="50"/>
      <c r="E669" s="50"/>
      <c r="F669" s="50"/>
      <c r="G669" s="50"/>
      <c r="H669" s="50"/>
      <c r="I669" s="50"/>
      <c r="J669" s="50"/>
      <c r="K669" s="50"/>
    </row>
    <row r="670" spans="1:11">
      <c r="A670" s="51"/>
      <c r="B670" s="47"/>
      <c r="C670" s="50"/>
      <c r="D670" s="50"/>
      <c r="E670" s="50"/>
      <c r="F670" s="50"/>
      <c r="G670" s="50"/>
      <c r="H670" s="50"/>
      <c r="I670" s="50"/>
      <c r="J670" s="50"/>
      <c r="K670" s="50"/>
    </row>
    <row r="671" spans="1:11">
      <c r="A671" s="51"/>
      <c r="B671" s="47"/>
      <c r="C671" s="50"/>
      <c r="D671" s="50"/>
      <c r="E671" s="50"/>
      <c r="F671" s="50"/>
      <c r="G671" s="50"/>
      <c r="H671" s="50"/>
      <c r="I671" s="50"/>
      <c r="J671" s="50"/>
      <c r="K671" s="50"/>
    </row>
    <row r="672" spans="1:11">
      <c r="A672" s="51"/>
      <c r="B672" s="47"/>
      <c r="C672" s="50"/>
      <c r="D672" s="50"/>
      <c r="E672" s="50"/>
      <c r="F672" s="50"/>
      <c r="G672" s="50"/>
      <c r="H672" s="50"/>
      <c r="I672" s="50"/>
      <c r="J672" s="50"/>
      <c r="K672" s="50"/>
    </row>
    <row r="673" spans="1:11">
      <c r="A673" s="51"/>
      <c r="B673" s="47"/>
      <c r="C673" s="50"/>
      <c r="D673" s="50"/>
      <c r="E673" s="50"/>
      <c r="F673" s="50"/>
      <c r="G673" s="50"/>
      <c r="H673" s="50"/>
      <c r="I673" s="50"/>
      <c r="J673" s="50"/>
      <c r="K673" s="50"/>
    </row>
    <row r="674" spans="1:11">
      <c r="A674" s="51"/>
      <c r="B674" s="47"/>
      <c r="C674" s="50"/>
      <c r="D674" s="50"/>
      <c r="E674" s="50"/>
      <c r="F674" s="50"/>
      <c r="G674" s="50"/>
      <c r="H674" s="50"/>
      <c r="I674" s="50"/>
      <c r="J674" s="50"/>
      <c r="K674" s="50"/>
    </row>
    <row r="675" spans="1:11">
      <c r="A675" s="51"/>
      <c r="B675" s="47"/>
      <c r="C675" s="50"/>
      <c r="D675" s="50"/>
      <c r="E675" s="50"/>
      <c r="F675" s="50"/>
      <c r="G675" s="50"/>
      <c r="H675" s="50"/>
      <c r="I675" s="50"/>
      <c r="J675" s="50"/>
      <c r="K675" s="50"/>
    </row>
    <row r="676" spans="1:11">
      <c r="A676" s="51"/>
      <c r="B676" s="47"/>
      <c r="C676" s="50"/>
      <c r="D676" s="50"/>
      <c r="E676" s="50"/>
      <c r="F676" s="50"/>
      <c r="G676" s="50"/>
      <c r="H676" s="50"/>
      <c r="I676" s="50"/>
      <c r="J676" s="50"/>
      <c r="K676" s="50"/>
    </row>
    <row r="677" spans="1:11">
      <c r="A677" s="51"/>
      <c r="B677" s="47"/>
      <c r="C677" s="50"/>
      <c r="D677" s="50"/>
      <c r="E677" s="50"/>
      <c r="F677" s="50"/>
      <c r="G677" s="50"/>
      <c r="H677" s="50"/>
      <c r="I677" s="50"/>
      <c r="J677" s="50"/>
      <c r="K677" s="50"/>
    </row>
    <row r="678" spans="1:11">
      <c r="A678" s="51"/>
      <c r="B678" s="47"/>
      <c r="C678" s="50"/>
      <c r="D678" s="50"/>
      <c r="E678" s="50"/>
      <c r="F678" s="50"/>
      <c r="G678" s="50"/>
      <c r="H678" s="50"/>
      <c r="I678" s="50"/>
      <c r="J678" s="50"/>
      <c r="K678" s="50"/>
    </row>
    <row r="679" spans="1:11">
      <c r="A679" s="51"/>
      <c r="B679" s="47"/>
      <c r="C679" s="50"/>
      <c r="D679" s="50"/>
      <c r="E679" s="50"/>
      <c r="F679" s="50"/>
      <c r="G679" s="50"/>
      <c r="H679" s="50"/>
      <c r="I679" s="50"/>
      <c r="J679" s="50"/>
      <c r="K679" s="50"/>
    </row>
    <row r="680" spans="1:11">
      <c r="A680" s="51"/>
      <c r="B680" s="47"/>
      <c r="C680" s="50"/>
      <c r="D680" s="50"/>
      <c r="E680" s="50"/>
      <c r="F680" s="50"/>
      <c r="G680" s="50"/>
      <c r="H680" s="50"/>
      <c r="I680" s="50"/>
      <c r="J680" s="50"/>
      <c r="K680" s="50"/>
    </row>
    <row r="681" spans="1:11">
      <c r="A681" s="51"/>
      <c r="B681" s="47"/>
      <c r="C681" s="50"/>
      <c r="D681" s="50"/>
      <c r="E681" s="50"/>
      <c r="F681" s="50"/>
      <c r="G681" s="50"/>
      <c r="H681" s="50"/>
      <c r="I681" s="50"/>
      <c r="J681" s="50"/>
      <c r="K681" s="50"/>
    </row>
    <row r="682" spans="1:11">
      <c r="A682" s="51"/>
      <c r="B682" s="47"/>
      <c r="C682" s="50"/>
      <c r="D682" s="50"/>
      <c r="E682" s="50"/>
      <c r="F682" s="50"/>
      <c r="G682" s="50"/>
      <c r="H682" s="50"/>
      <c r="I682" s="50"/>
      <c r="J682" s="50"/>
      <c r="K682" s="50"/>
    </row>
    <row r="683" spans="1:11">
      <c r="A683" s="51"/>
      <c r="B683" s="47"/>
      <c r="C683" s="50"/>
      <c r="D683" s="50"/>
      <c r="E683" s="50"/>
      <c r="F683" s="50"/>
      <c r="G683" s="50"/>
      <c r="H683" s="50"/>
      <c r="I683" s="50"/>
      <c r="J683" s="50"/>
      <c r="K683" s="50"/>
    </row>
    <row r="684" spans="1:11">
      <c r="A684" s="51"/>
      <c r="B684" s="47"/>
      <c r="C684" s="50"/>
      <c r="D684" s="50"/>
      <c r="E684" s="50"/>
      <c r="F684" s="50"/>
      <c r="G684" s="50"/>
      <c r="H684" s="50"/>
      <c r="I684" s="50"/>
      <c r="J684" s="50"/>
      <c r="K684" s="50"/>
    </row>
    <row r="685" spans="1:11">
      <c r="A685" s="51"/>
      <c r="B685" s="47"/>
      <c r="C685" s="50"/>
      <c r="D685" s="50"/>
      <c r="E685" s="50"/>
      <c r="F685" s="50"/>
      <c r="G685" s="50"/>
      <c r="H685" s="50"/>
      <c r="I685" s="50"/>
      <c r="J685" s="50"/>
      <c r="K685" s="50"/>
    </row>
    <row r="686" spans="1:11">
      <c r="A686" s="51"/>
      <c r="B686" s="47"/>
      <c r="C686" s="50"/>
      <c r="D686" s="50"/>
      <c r="E686" s="50"/>
      <c r="F686" s="50"/>
      <c r="G686" s="50"/>
      <c r="H686" s="50"/>
      <c r="I686" s="50"/>
      <c r="J686" s="50"/>
      <c r="K686" s="50"/>
    </row>
    <row r="687" spans="1:11">
      <c r="A687" s="51"/>
      <c r="B687" s="47"/>
      <c r="C687" s="50"/>
      <c r="D687" s="50"/>
      <c r="E687" s="50"/>
      <c r="F687" s="50"/>
      <c r="G687" s="50"/>
      <c r="H687" s="50"/>
      <c r="I687" s="50"/>
      <c r="J687" s="50"/>
      <c r="K687" s="50"/>
    </row>
    <row r="688" spans="1:11">
      <c r="A688" s="51"/>
      <c r="B688" s="47"/>
      <c r="C688" s="50"/>
      <c r="D688" s="50"/>
      <c r="E688" s="50"/>
      <c r="F688" s="50"/>
      <c r="G688" s="50"/>
      <c r="H688" s="50"/>
      <c r="I688" s="50"/>
      <c r="J688" s="50"/>
      <c r="K688" s="50"/>
    </row>
    <row r="689" spans="1:11">
      <c r="A689" s="51"/>
      <c r="B689" s="47"/>
      <c r="C689" s="50"/>
      <c r="D689" s="50"/>
      <c r="E689" s="50"/>
      <c r="F689" s="50"/>
      <c r="G689" s="50"/>
      <c r="H689" s="50"/>
      <c r="I689" s="50"/>
      <c r="J689" s="50"/>
      <c r="K689" s="50"/>
    </row>
    <row r="690" spans="1:11">
      <c r="A690" s="51"/>
      <c r="B690" s="47"/>
      <c r="C690" s="50"/>
      <c r="D690" s="50"/>
      <c r="E690" s="50"/>
      <c r="F690" s="50"/>
      <c r="G690" s="50"/>
      <c r="H690" s="50"/>
      <c r="I690" s="50"/>
      <c r="J690" s="50"/>
      <c r="K690" s="50"/>
    </row>
    <row r="691" spans="1:11">
      <c r="A691" s="51"/>
      <c r="B691" s="47"/>
      <c r="C691" s="50"/>
      <c r="D691" s="50"/>
      <c r="E691" s="50"/>
      <c r="F691" s="50"/>
      <c r="G691" s="50"/>
      <c r="H691" s="50"/>
      <c r="I691" s="50"/>
      <c r="J691" s="50"/>
      <c r="K691" s="50"/>
    </row>
    <row r="692" spans="1:11">
      <c r="A692" s="51"/>
      <c r="B692" s="47"/>
      <c r="C692" s="50"/>
      <c r="D692" s="50"/>
      <c r="E692" s="50"/>
      <c r="F692" s="50"/>
      <c r="G692" s="50"/>
      <c r="H692" s="50"/>
      <c r="I692" s="50"/>
      <c r="J692" s="50"/>
      <c r="K692" s="50"/>
    </row>
    <row r="693" spans="1:11">
      <c r="A693" s="51"/>
      <c r="B693" s="47"/>
      <c r="C693" s="50"/>
      <c r="D693" s="50"/>
      <c r="E693" s="50"/>
      <c r="F693" s="50"/>
      <c r="G693" s="50"/>
      <c r="H693" s="50"/>
      <c r="I693" s="50"/>
      <c r="J693" s="50"/>
      <c r="K693" s="50"/>
    </row>
    <row r="694" spans="1:11">
      <c r="A694" s="51"/>
      <c r="B694" s="47"/>
      <c r="C694" s="50"/>
      <c r="D694" s="50"/>
      <c r="E694" s="50"/>
      <c r="F694" s="50"/>
      <c r="G694" s="50"/>
      <c r="H694" s="50"/>
      <c r="I694" s="50"/>
      <c r="J694" s="50"/>
      <c r="K694" s="50"/>
    </row>
    <row r="695" spans="1:11">
      <c r="A695" s="51"/>
      <c r="B695" s="47"/>
      <c r="C695" s="50"/>
      <c r="D695" s="50"/>
      <c r="E695" s="50"/>
      <c r="F695" s="50"/>
      <c r="G695" s="50"/>
      <c r="H695" s="50"/>
      <c r="I695" s="50"/>
      <c r="J695" s="50"/>
      <c r="K695" s="50"/>
    </row>
    <row r="696" spans="1:11">
      <c r="A696" s="51"/>
      <c r="B696" s="47"/>
      <c r="C696" s="50"/>
      <c r="D696" s="50"/>
      <c r="E696" s="50"/>
      <c r="F696" s="50"/>
      <c r="G696" s="50"/>
      <c r="H696" s="50"/>
      <c r="I696" s="50"/>
      <c r="J696" s="50"/>
      <c r="K696" s="50"/>
    </row>
    <row r="697" spans="1:11">
      <c r="A697" s="51"/>
      <c r="B697" s="47"/>
      <c r="C697" s="50"/>
      <c r="D697" s="50"/>
      <c r="E697" s="50"/>
      <c r="F697" s="50"/>
      <c r="G697" s="50"/>
      <c r="H697" s="50"/>
      <c r="I697" s="50"/>
      <c r="J697" s="50"/>
      <c r="K697" s="50"/>
    </row>
    <row r="698" spans="1:11">
      <c r="A698" s="51"/>
      <c r="B698" s="47"/>
      <c r="C698" s="50"/>
      <c r="D698" s="50"/>
      <c r="E698" s="50"/>
      <c r="F698" s="50"/>
      <c r="G698" s="50"/>
      <c r="H698" s="50"/>
      <c r="I698" s="50"/>
      <c r="J698" s="50"/>
      <c r="K698" s="50"/>
    </row>
    <row r="699" spans="1:11">
      <c r="A699" s="51"/>
      <c r="B699" s="47"/>
      <c r="C699" s="50"/>
      <c r="D699" s="50"/>
      <c r="E699" s="50"/>
      <c r="F699" s="50"/>
      <c r="G699" s="50"/>
      <c r="H699" s="50"/>
      <c r="I699" s="50"/>
      <c r="J699" s="50"/>
      <c r="K699" s="50"/>
    </row>
    <row r="700" spans="1:11">
      <c r="A700" s="51"/>
      <c r="B700" s="47"/>
      <c r="C700" s="50"/>
      <c r="D700" s="50"/>
      <c r="E700" s="50"/>
      <c r="F700" s="50"/>
      <c r="G700" s="50"/>
      <c r="H700" s="50"/>
      <c r="I700" s="50"/>
      <c r="J700" s="50"/>
      <c r="K700" s="50"/>
    </row>
    <row r="701" spans="1:11">
      <c r="A701" s="51"/>
      <c r="B701" s="47"/>
      <c r="C701" s="50"/>
      <c r="D701" s="50"/>
      <c r="E701" s="50"/>
      <c r="F701" s="50"/>
      <c r="G701" s="50"/>
      <c r="H701" s="50"/>
      <c r="I701" s="50"/>
      <c r="J701" s="50"/>
      <c r="K701" s="50"/>
    </row>
    <row r="702" spans="1:11">
      <c r="A702" s="51"/>
      <c r="B702" s="47"/>
      <c r="C702" s="50"/>
      <c r="D702" s="50"/>
      <c r="E702" s="50"/>
      <c r="F702" s="50"/>
      <c r="G702" s="50"/>
      <c r="H702" s="50"/>
      <c r="I702" s="50"/>
      <c r="J702" s="50"/>
      <c r="K702" s="50"/>
    </row>
    <row r="703" spans="1:11">
      <c r="A703" s="51"/>
      <c r="B703" s="47"/>
      <c r="C703" s="50"/>
      <c r="D703" s="50"/>
      <c r="E703" s="50"/>
      <c r="F703" s="50"/>
      <c r="G703" s="50"/>
      <c r="H703" s="50"/>
      <c r="I703" s="50"/>
      <c r="J703" s="50"/>
      <c r="K703" s="50"/>
    </row>
    <row r="704" spans="1:11">
      <c r="A704" s="51"/>
      <c r="B704" s="47"/>
      <c r="C704" s="50"/>
      <c r="D704" s="50"/>
      <c r="E704" s="50"/>
      <c r="F704" s="50"/>
      <c r="G704" s="50"/>
      <c r="H704" s="50"/>
      <c r="I704" s="50"/>
      <c r="J704" s="50"/>
      <c r="K704" s="50"/>
    </row>
    <row r="705" spans="1:11">
      <c r="A705" s="51"/>
      <c r="B705" s="47"/>
      <c r="C705" s="50"/>
      <c r="D705" s="50"/>
      <c r="E705" s="50"/>
      <c r="F705" s="50"/>
      <c r="G705" s="50"/>
      <c r="H705" s="50"/>
      <c r="I705" s="50"/>
      <c r="J705" s="50"/>
      <c r="K705" s="50"/>
    </row>
    <row r="706" spans="1:11">
      <c r="A706" s="51"/>
      <c r="B706" s="47"/>
      <c r="C706" s="50"/>
      <c r="D706" s="50"/>
      <c r="E706" s="50"/>
      <c r="F706" s="50"/>
      <c r="G706" s="50"/>
      <c r="H706" s="50"/>
      <c r="I706" s="50"/>
      <c r="J706" s="50"/>
      <c r="K706" s="50"/>
    </row>
    <row r="707" spans="1:11">
      <c r="A707" s="51"/>
      <c r="B707" s="47"/>
      <c r="C707" s="50"/>
      <c r="D707" s="50"/>
      <c r="E707" s="50"/>
      <c r="F707" s="50"/>
      <c r="G707" s="50"/>
      <c r="H707" s="50"/>
      <c r="I707" s="50"/>
      <c r="J707" s="50"/>
      <c r="K707" s="50"/>
    </row>
    <row r="708" spans="1:11">
      <c r="A708" s="51"/>
      <c r="B708" s="47"/>
      <c r="C708" s="50"/>
      <c r="D708" s="50"/>
      <c r="E708" s="50"/>
      <c r="F708" s="50"/>
      <c r="G708" s="50"/>
      <c r="H708" s="50"/>
      <c r="I708" s="50"/>
      <c r="J708" s="50"/>
      <c r="K708" s="50"/>
    </row>
    <row r="709" spans="1:11">
      <c r="A709" s="51"/>
      <c r="B709" s="47"/>
      <c r="C709" s="50"/>
      <c r="D709" s="50"/>
      <c r="E709" s="50"/>
      <c r="F709" s="50"/>
      <c r="G709" s="50"/>
      <c r="H709" s="50"/>
      <c r="I709" s="50"/>
      <c r="J709" s="50"/>
      <c r="K709" s="50"/>
    </row>
    <row r="710" spans="1:11">
      <c r="A710" s="51"/>
      <c r="B710" s="47"/>
      <c r="C710" s="50"/>
      <c r="D710" s="50"/>
      <c r="E710" s="50"/>
      <c r="F710" s="50"/>
      <c r="G710" s="50"/>
      <c r="H710" s="50"/>
      <c r="I710" s="50"/>
      <c r="J710" s="50"/>
      <c r="K710" s="50"/>
    </row>
    <row r="711" spans="1:11">
      <c r="A711" s="51"/>
      <c r="B711" s="47"/>
      <c r="C711" s="50"/>
      <c r="D711" s="50"/>
      <c r="E711" s="50"/>
      <c r="F711" s="50"/>
      <c r="G711" s="50"/>
      <c r="H711" s="50"/>
      <c r="I711" s="50"/>
      <c r="J711" s="50"/>
      <c r="K711" s="50"/>
    </row>
    <row r="712" spans="1:11">
      <c r="A712" s="51"/>
      <c r="B712" s="47"/>
      <c r="C712" s="50"/>
      <c r="D712" s="50"/>
      <c r="E712" s="50"/>
      <c r="F712" s="50"/>
      <c r="G712" s="50"/>
      <c r="H712" s="50"/>
      <c r="I712" s="50"/>
      <c r="J712" s="50"/>
      <c r="K712" s="50"/>
    </row>
    <row r="713" spans="1:11">
      <c r="A713" s="51"/>
      <c r="B713" s="47"/>
      <c r="C713" s="50"/>
      <c r="D713" s="50"/>
      <c r="E713" s="50"/>
      <c r="F713" s="50"/>
      <c r="G713" s="50"/>
      <c r="H713" s="50"/>
      <c r="I713" s="50"/>
      <c r="J713" s="50"/>
      <c r="K713" s="50"/>
    </row>
    <row r="714" spans="1:11">
      <c r="A714" s="51"/>
      <c r="B714" s="47"/>
      <c r="C714" s="50"/>
      <c r="D714" s="50"/>
      <c r="E714" s="50"/>
      <c r="F714" s="50"/>
      <c r="G714" s="50"/>
      <c r="H714" s="50"/>
      <c r="I714" s="50"/>
      <c r="J714" s="50"/>
      <c r="K714" s="50"/>
    </row>
    <row r="715" spans="1:11">
      <c r="A715" s="51"/>
      <c r="B715" s="47"/>
      <c r="C715" s="50"/>
      <c r="D715" s="50"/>
      <c r="E715" s="50"/>
      <c r="F715" s="50"/>
      <c r="G715" s="50"/>
      <c r="H715" s="50"/>
      <c r="I715" s="50"/>
      <c r="J715" s="50"/>
      <c r="K715" s="50"/>
    </row>
    <row r="716" spans="1:11">
      <c r="A716" s="51"/>
      <c r="B716" s="47"/>
      <c r="C716" s="50"/>
      <c r="D716" s="50"/>
      <c r="E716" s="50"/>
      <c r="F716" s="50"/>
      <c r="G716" s="50"/>
      <c r="H716" s="50"/>
      <c r="I716" s="50"/>
      <c r="J716" s="50"/>
      <c r="K716" s="50"/>
    </row>
    <row r="717" spans="1:11">
      <c r="A717" s="51"/>
      <c r="B717" s="47"/>
      <c r="C717" s="50"/>
      <c r="D717" s="50"/>
      <c r="E717" s="50"/>
      <c r="F717" s="50"/>
      <c r="G717" s="50"/>
      <c r="H717" s="50"/>
      <c r="I717" s="50"/>
      <c r="J717" s="50"/>
      <c r="K717" s="50"/>
    </row>
    <row r="718" spans="1:11">
      <c r="A718" s="51"/>
      <c r="B718" s="47"/>
      <c r="C718" s="50"/>
      <c r="D718" s="50"/>
      <c r="E718" s="50"/>
      <c r="F718" s="50"/>
      <c r="G718" s="50"/>
      <c r="H718" s="50"/>
      <c r="I718" s="50"/>
      <c r="J718" s="50"/>
      <c r="K718" s="50"/>
    </row>
    <row r="719" spans="1:11">
      <c r="A719" s="51"/>
      <c r="B719" s="47"/>
      <c r="C719" s="50"/>
      <c r="D719" s="50"/>
      <c r="E719" s="50"/>
      <c r="F719" s="50"/>
      <c r="G719" s="50"/>
      <c r="H719" s="50"/>
      <c r="I719" s="50"/>
      <c r="J719" s="50"/>
      <c r="K719" s="50"/>
    </row>
    <row r="720" spans="1:11">
      <c r="A720" s="51"/>
      <c r="B720" s="47"/>
      <c r="C720" s="50"/>
      <c r="D720" s="50"/>
      <c r="E720" s="50"/>
      <c r="F720" s="50"/>
      <c r="G720" s="50"/>
      <c r="H720" s="50"/>
      <c r="I720" s="50"/>
      <c r="J720" s="50"/>
      <c r="K720" s="50"/>
    </row>
    <row r="721" spans="1:11">
      <c r="A721" s="51"/>
      <c r="B721" s="47"/>
      <c r="C721" s="50"/>
      <c r="D721" s="50"/>
      <c r="E721" s="50"/>
      <c r="F721" s="50"/>
      <c r="G721" s="50"/>
      <c r="H721" s="50"/>
      <c r="I721" s="50"/>
      <c r="J721" s="50"/>
      <c r="K721" s="50"/>
    </row>
    <row r="722" spans="1:11">
      <c r="A722" s="51"/>
      <c r="B722" s="47"/>
      <c r="C722" s="50"/>
      <c r="D722" s="50"/>
      <c r="E722" s="50"/>
      <c r="F722" s="50"/>
      <c r="G722" s="50"/>
      <c r="H722" s="50"/>
      <c r="I722" s="50"/>
      <c r="J722" s="50"/>
      <c r="K722" s="50"/>
    </row>
    <row r="723" spans="1:11">
      <c r="A723" s="51"/>
      <c r="B723" s="47"/>
      <c r="C723" s="50"/>
      <c r="D723" s="50"/>
      <c r="E723" s="50"/>
      <c r="F723" s="50"/>
      <c r="G723" s="50"/>
      <c r="H723" s="50"/>
      <c r="I723" s="50"/>
      <c r="J723" s="50"/>
      <c r="K723" s="50"/>
    </row>
    <row r="724" spans="1:11">
      <c r="A724" s="51"/>
      <c r="B724" s="47"/>
      <c r="C724" s="50"/>
      <c r="D724" s="50"/>
      <c r="E724" s="50"/>
      <c r="F724" s="50"/>
      <c r="G724" s="50"/>
      <c r="H724" s="50"/>
      <c r="I724" s="50"/>
      <c r="J724" s="50"/>
      <c r="K724" s="50"/>
    </row>
    <row r="725" spans="1:11">
      <c r="A725" s="51"/>
      <c r="B725" s="47"/>
      <c r="C725" s="50"/>
      <c r="D725" s="50"/>
      <c r="E725" s="50"/>
      <c r="F725" s="50"/>
      <c r="G725" s="50"/>
      <c r="H725" s="50"/>
      <c r="I725" s="50"/>
      <c r="J725" s="50"/>
      <c r="K725" s="50"/>
    </row>
    <row r="726" spans="1:11">
      <c r="A726" s="51"/>
      <c r="B726" s="47"/>
      <c r="C726" s="50"/>
      <c r="D726" s="50"/>
      <c r="E726" s="50"/>
      <c r="F726" s="50"/>
      <c r="G726" s="50"/>
      <c r="H726" s="50"/>
      <c r="I726" s="50"/>
      <c r="J726" s="50"/>
      <c r="K726" s="50"/>
    </row>
    <row r="727" spans="1:11">
      <c r="A727" s="51"/>
      <c r="B727" s="47"/>
      <c r="C727" s="50"/>
      <c r="D727" s="50"/>
      <c r="E727" s="50"/>
      <c r="F727" s="50"/>
      <c r="G727" s="50"/>
      <c r="H727" s="50"/>
      <c r="I727" s="50"/>
      <c r="J727" s="50"/>
      <c r="K727" s="50"/>
    </row>
    <row r="728" spans="1:11">
      <c r="A728" s="51"/>
      <c r="B728" s="47"/>
      <c r="C728" s="50"/>
      <c r="D728" s="50"/>
      <c r="E728" s="50"/>
      <c r="F728" s="50"/>
      <c r="G728" s="50"/>
      <c r="H728" s="50"/>
      <c r="I728" s="50"/>
      <c r="J728" s="50"/>
      <c r="K728" s="50"/>
    </row>
    <row r="729" spans="1:11">
      <c r="A729" s="51"/>
      <c r="B729" s="47"/>
      <c r="C729" s="50"/>
      <c r="D729" s="50"/>
      <c r="E729" s="50"/>
      <c r="F729" s="50"/>
      <c r="G729" s="50"/>
      <c r="H729" s="50"/>
      <c r="I729" s="50"/>
      <c r="J729" s="50"/>
      <c r="K729" s="50"/>
    </row>
    <row r="730" spans="1:11">
      <c r="A730" s="51"/>
      <c r="B730" s="47"/>
      <c r="C730" s="50"/>
      <c r="D730" s="50"/>
      <c r="E730" s="50"/>
      <c r="F730" s="50"/>
      <c r="G730" s="50"/>
      <c r="H730" s="50"/>
      <c r="I730" s="50"/>
      <c r="J730" s="50"/>
      <c r="K730" s="50"/>
    </row>
    <row r="731" spans="1:11">
      <c r="A731" s="51"/>
      <c r="B731" s="47"/>
      <c r="C731" s="50"/>
      <c r="D731" s="50"/>
      <c r="E731" s="50"/>
      <c r="F731" s="50"/>
      <c r="G731" s="50"/>
      <c r="H731" s="50"/>
      <c r="I731" s="50"/>
      <c r="J731" s="50"/>
      <c r="K731" s="50"/>
    </row>
    <row r="732" spans="1:11">
      <c r="A732" s="51"/>
      <c r="B732" s="47"/>
      <c r="C732" s="50"/>
      <c r="D732" s="50"/>
      <c r="E732" s="50"/>
      <c r="F732" s="50"/>
      <c r="G732" s="50"/>
      <c r="H732" s="50"/>
      <c r="I732" s="50"/>
      <c r="J732" s="50"/>
      <c r="K732" s="50"/>
    </row>
    <row r="733" spans="1:11">
      <c r="A733" s="51"/>
      <c r="B733" s="47"/>
      <c r="C733" s="50"/>
      <c r="D733" s="50"/>
      <c r="E733" s="50"/>
      <c r="F733" s="50"/>
      <c r="G733" s="50"/>
      <c r="H733" s="50"/>
      <c r="I733" s="50"/>
      <c r="J733" s="50"/>
      <c r="K733" s="50"/>
    </row>
    <row r="734" spans="1:11">
      <c r="A734" s="51"/>
      <c r="B734" s="47"/>
      <c r="C734" s="50"/>
      <c r="D734" s="50"/>
      <c r="E734" s="50"/>
      <c r="F734" s="50"/>
      <c r="G734" s="50"/>
      <c r="H734" s="50"/>
      <c r="I734" s="50"/>
      <c r="J734" s="50"/>
      <c r="K734" s="50"/>
    </row>
    <row r="735" spans="1:11">
      <c r="A735" s="51"/>
      <c r="B735" s="47"/>
      <c r="C735" s="50"/>
      <c r="D735" s="50"/>
      <c r="E735" s="50"/>
      <c r="F735" s="50"/>
      <c r="G735" s="50"/>
      <c r="H735" s="50"/>
      <c r="I735" s="50"/>
      <c r="J735" s="50"/>
      <c r="K735" s="50"/>
    </row>
    <row r="736" spans="1:11">
      <c r="A736" s="51"/>
      <c r="B736" s="47"/>
      <c r="C736" s="50"/>
      <c r="D736" s="50"/>
      <c r="E736" s="50"/>
      <c r="F736" s="50"/>
      <c r="G736" s="50"/>
      <c r="H736" s="50"/>
      <c r="I736" s="50"/>
      <c r="J736" s="50"/>
      <c r="K736" s="50"/>
    </row>
    <row r="737" spans="1:11">
      <c r="A737" s="51"/>
      <c r="B737" s="47"/>
      <c r="C737" s="50"/>
      <c r="D737" s="50"/>
      <c r="E737" s="50"/>
      <c r="F737" s="50"/>
      <c r="G737" s="50"/>
      <c r="H737" s="50"/>
      <c r="I737" s="50"/>
      <c r="J737" s="50"/>
      <c r="K737" s="50"/>
    </row>
    <row r="738" spans="1:11">
      <c r="A738" s="51"/>
      <c r="B738" s="47"/>
      <c r="C738" s="50"/>
      <c r="D738" s="50"/>
      <c r="E738" s="50"/>
      <c r="F738" s="50"/>
      <c r="G738" s="50"/>
      <c r="H738" s="50"/>
      <c r="I738" s="50"/>
      <c r="J738" s="50"/>
      <c r="K738" s="50"/>
    </row>
    <row r="739" spans="1:11">
      <c r="A739" s="51"/>
      <c r="B739" s="47"/>
      <c r="C739" s="50"/>
      <c r="D739" s="50"/>
      <c r="E739" s="50"/>
      <c r="F739" s="50"/>
      <c r="G739" s="50"/>
      <c r="H739" s="50"/>
      <c r="I739" s="50"/>
      <c r="J739" s="50"/>
      <c r="K739" s="50"/>
    </row>
    <row r="740" spans="1:11">
      <c r="A740" s="51"/>
      <c r="B740" s="47"/>
      <c r="C740" s="50"/>
      <c r="D740" s="50"/>
      <c r="E740" s="50"/>
      <c r="F740" s="50"/>
      <c r="G740" s="50"/>
      <c r="H740" s="50"/>
      <c r="I740" s="50"/>
      <c r="J740" s="50"/>
      <c r="K740" s="50"/>
    </row>
  </sheetData>
  <dataConsolidate/>
  <hyperlinks>
    <hyperlink ref="A48" location="top" display="top"/>
    <hyperlink ref="A46" location="top" display="top"/>
    <hyperlink ref="A44" location="top" display="top"/>
    <hyperlink ref="A50" location="top" display="top"/>
    <hyperlink ref="A54" location="top" display="top"/>
    <hyperlink ref="A56" location="top" display="top"/>
    <hyperlink ref="A58" location="top" display="top"/>
    <hyperlink ref="A60" location="top" display="top"/>
    <hyperlink ref="A62" location="top" display="top"/>
    <hyperlink ref="A64" location="top" display="top"/>
    <hyperlink ref="A66" location="top" display="top"/>
    <hyperlink ref="A68" location="top" display="top"/>
    <hyperlink ref="A70" location="top" display="top"/>
    <hyperlink ref="A72" location="top" display="top"/>
    <hyperlink ref="A74" location="top" display="top"/>
    <hyperlink ref="A76" location="top" display="top"/>
    <hyperlink ref="A78" location="top" display="top"/>
    <hyperlink ref="A80" location="top" display="top"/>
    <hyperlink ref="A82" location="top" display="top"/>
    <hyperlink ref="A88" location="top" display="top"/>
    <hyperlink ref="A90" location="top" display="top"/>
    <hyperlink ref="A92" location="top" display="top"/>
    <hyperlink ref="A94" location="top" display="top"/>
    <hyperlink ref="A96" location="top" display="top"/>
    <hyperlink ref="A98" location="top" display="top"/>
    <hyperlink ref="A100" location="top" display="top"/>
    <hyperlink ref="A102" location="top" display="top"/>
    <hyperlink ref="A104" location="top" display="top"/>
    <hyperlink ref="A106" location="top" display="top"/>
    <hyperlink ref="A108" location="top" display="top"/>
    <hyperlink ref="A110" location="top" display="top"/>
    <hyperlink ref="A112" location="top" display="top"/>
    <hyperlink ref="A114" location="top" display="top"/>
    <hyperlink ref="A116" location="top" display="top"/>
    <hyperlink ref="A118" location="top" display="top"/>
    <hyperlink ref="A120" location="top" display="top"/>
    <hyperlink ref="A124" location="top" display="top"/>
    <hyperlink ref="A126" location="top" display="top"/>
    <hyperlink ref="A128" location="top" display="top"/>
    <hyperlink ref="A130" location="top" display="top"/>
    <hyperlink ref="A132" location="top" display="top"/>
    <hyperlink ref="A134" location="top" display="top"/>
    <hyperlink ref="A140" location="top" display="top"/>
    <hyperlink ref="A142" location="top" display="top"/>
    <hyperlink ref="A144" location="top" display="top"/>
    <hyperlink ref="A146" location="top" display="top"/>
    <hyperlink ref="A148" location="top" display="top"/>
    <hyperlink ref="A150" location="top" display="top"/>
    <hyperlink ref="A152" location="top" display="top"/>
    <hyperlink ref="A154" location="top" display="top"/>
    <hyperlink ref="A156" location="top" display="top"/>
    <hyperlink ref="A158" location="top" display="top"/>
    <hyperlink ref="A160" location="top" display="top"/>
    <hyperlink ref="A166" location="top" display="top"/>
    <hyperlink ref="A168" location="top" display="top"/>
    <hyperlink ref="A170" location="top" display="top"/>
    <hyperlink ref="A172" location="top" display="top"/>
    <hyperlink ref="A174" location="top" display="top"/>
    <hyperlink ref="A176" location="top" display="top"/>
    <hyperlink ref="A178" location="top" display="top"/>
    <hyperlink ref="A188" location="top" display="top"/>
    <hyperlink ref="A190" location="top" display="top"/>
    <hyperlink ref="A192" location="top" display="top"/>
    <hyperlink ref="A194" location="top" display="top"/>
    <hyperlink ref="A196" location="top" display="top"/>
    <hyperlink ref="A198" location="top" display="top"/>
    <hyperlink ref="A200" location="top" display="top"/>
    <hyperlink ref="A202" location="top" display="top"/>
    <hyperlink ref="A204" location="top" display="top"/>
    <hyperlink ref="A206" location="top" display="top"/>
    <hyperlink ref="A208" location="top" display="top"/>
    <hyperlink ref="A210" location="top" display="top"/>
    <hyperlink ref="A212" location="top" display="top"/>
    <hyperlink ref="A214" location="top" display="top"/>
    <hyperlink ref="A84" location="top" display="top"/>
    <hyperlink ref="E2" location="Achaval" display="Achaval Ferrer"/>
    <hyperlink ref="E3" location="Altavista" display="Altavista"/>
    <hyperlink ref="C2" location="AMP" display="AMP"/>
    <hyperlink ref="D8" location="Benegas_Lynch" display="Benegas Lynch"/>
    <hyperlink ref="B3" location="Andeluna" display="Andeluna"/>
    <hyperlink ref="A164" location="top" display="top"/>
    <hyperlink ref="E31" location="LunaAustral" display="Luna Austral"/>
    <hyperlink ref="B5" location="Claroscuro" display="Claroscuro"/>
    <hyperlink ref="B4" location="Atamisque" display="Atamisque"/>
    <hyperlink ref="D10" location="Bressia" display="Bressia"/>
    <hyperlink ref="D15" location="De_Angeles" display="De Ángeles"/>
    <hyperlink ref="D12" location="Cepas_Elegidas" display="Cepas Elegidas"/>
    <hyperlink ref="D18" location="Ruca" display="Ruca Malen"/>
    <hyperlink ref="D19" location="Viamonte" display="Viamonte"/>
    <hyperlink ref="A86" location="top" display="top"/>
    <hyperlink ref="A138" location="top" display="top"/>
    <hyperlink ref="B2" location="Alfa_Crux" display="Alfa Crux"/>
    <hyperlink ref="C7" location="Cruzat" display="Cruzat"/>
    <hyperlink ref="C3" location="Caelum" display="Caelum"/>
    <hyperlink ref="C6" location="Clos_de_Chacras" display="Clos de Chacras"/>
    <hyperlink ref="C8" location="Viña_Cobos" display="Viña_Cobos"/>
    <hyperlink ref="C12" location="Familia_Cassone" display="Familia Cassone"/>
    <hyperlink ref="C9" location="Dominio_del_Plata" display="Dominio del Plata"/>
    <hyperlink ref="C15" location="Kaiken" display="Kaiken"/>
    <hyperlink ref="C5" location="Chandon" display="Chandon"/>
    <hyperlink ref="C11" location="Familia_Blanco" display="Familia Blanco"/>
    <hyperlink ref="C13" location="Finca_Bandini" display="Finca Bandini"/>
    <hyperlink ref="C14" location="Finca_Decero" display="Finca Decero"/>
    <hyperlink ref="C18" location="Martino_Wines" display="Martino Wines"/>
    <hyperlink ref="C17" location="Maal" display="Maal"/>
    <hyperlink ref="C19" location="Matervini" display="Matervini"/>
    <hyperlink ref="C20" location="Mendel" display="Mendel "/>
    <hyperlink ref="C21" location="Penedo_Borges" display="Penedo Borges"/>
    <hyperlink ref="A180" location="top" display="top"/>
    <hyperlink ref="A162" location="top" display="top"/>
    <hyperlink ref="D13" location="Cheval_des_Andes" display="Cheval des Andes"/>
    <hyperlink ref="A182" location="top" display="top"/>
    <hyperlink ref="A186" location="top" display="top"/>
    <hyperlink ref="A52" location="top" display="top"/>
    <hyperlink ref="C4" location="Carmine_Granata" display="Carmine Granata"/>
    <hyperlink ref="A122" location="top" display="top"/>
    <hyperlink ref="C10" location="Durigutti" display="Durigutti"/>
    <hyperlink ref="C23" location="Tempus_Alba" display="Tempus Alba"/>
    <hyperlink ref="C22" location="Pulenta_Estate" display="Pulenta Estate"/>
    <hyperlink ref="C24" location="Terrazas" display="Terrazas de los Andes"/>
    <hyperlink ref="D20" location="Cheval_des_Andes" display="Cheval des Andes"/>
    <hyperlink ref="D21" location="top" display="top"/>
    <hyperlink ref="C25" location="Viña_Las_Perdices" display="Viña Las Perdices"/>
    <hyperlink ref="A216" location="top" display="top"/>
    <hyperlink ref="A218" location="top" display="top"/>
    <hyperlink ref="A220" location="top" display="top"/>
    <hyperlink ref="A222" location="top" display="top"/>
    <hyperlink ref="A224" location="top" display="top"/>
    <hyperlink ref="A226" location="top" display="top"/>
    <hyperlink ref="A228" location="top" display="top"/>
    <hyperlink ref="A230" location="top" display="top"/>
    <hyperlink ref="C26" location="Foster_Lorca" display="Foster Lorca"/>
    <hyperlink ref="B6" location="Corazon_del_Sol" display="Corazón del Sol"/>
    <hyperlink ref="B7" location="Diamandes" display="Diamandes"/>
    <hyperlink ref="B13" location="Monteviejo" display="Monteviejo"/>
    <hyperlink ref="B10" location="Gimenez_Riili" display="Gimenez Riili"/>
    <hyperlink ref="B8" location="Domaine_Bousquet" display="Domaine Bousquet"/>
    <hyperlink ref="B9" location="Enzo_Bianchi" display="Enzo Bianchi"/>
    <hyperlink ref="B11" location="Masi" display="Masi"/>
    <hyperlink ref="B12" location="Rolland" display="Michel Rolland"/>
    <hyperlink ref="B14" location="Piedra_Negra" display="Piedra Negra"/>
    <hyperlink ref="B15" location="Salentein" display="Salentein"/>
    <hyperlink ref="B16" location="Zaina" display="Zaina"/>
    <hyperlink ref="B20" location="Altus" display="Altus"/>
    <hyperlink ref="C27" location="Renacer" display="Renacer"/>
    <hyperlink ref="C16" location="Lagrade_1" display="Lagard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workbookViewId="0">
      <pane xSplit="1" topLeftCell="P1" activePane="topRight" state="frozen"/>
      <selection pane="topRight" activeCell="I12" sqref="I12"/>
    </sheetView>
  </sheetViews>
  <sheetFormatPr defaultColWidth="9.140625" defaultRowHeight="12.75"/>
  <cols>
    <col min="1" max="1" width="61.5703125" style="86" customWidth="1"/>
    <col min="2" max="2" width="1.7109375" style="86" customWidth="1"/>
    <col min="3" max="3" width="11.28515625" style="285" customWidth="1"/>
    <col min="4" max="4" width="1.85546875" style="86" customWidth="1"/>
    <col min="5" max="5" width="11.28515625" style="285" customWidth="1"/>
    <col min="6" max="6" width="1.85546875" style="86" customWidth="1"/>
    <col min="7" max="7" width="11.28515625" style="285" customWidth="1"/>
    <col min="8" max="8" width="1.85546875" style="86" customWidth="1"/>
    <col min="9" max="9" width="11.28515625" style="285" customWidth="1"/>
    <col min="10" max="10" width="1.85546875" style="86" customWidth="1"/>
    <col min="11" max="11" width="11.28515625" style="349" customWidth="1"/>
    <col min="12" max="12" width="1.85546875" style="86" customWidth="1"/>
    <col min="13" max="13" width="11.28515625" style="285" customWidth="1"/>
    <col min="14" max="14" width="1.85546875" style="86" customWidth="1"/>
    <col min="15" max="15" width="11.28515625" style="499" customWidth="1"/>
    <col min="16" max="16" width="1.85546875" style="86" customWidth="1"/>
    <col min="17" max="17" width="11.28515625" style="540" customWidth="1"/>
    <col min="18" max="18" width="1.85546875" style="86" customWidth="1"/>
    <col min="19" max="19" width="11.28515625" style="499" customWidth="1"/>
    <col min="22" max="22" width="11.28515625" style="102" customWidth="1"/>
    <col min="23" max="23" width="11" style="102" customWidth="1"/>
    <col min="24" max="24" width="9.140625" style="102"/>
  </cols>
  <sheetData>
    <row r="1" spans="1:25" ht="23.25" customHeight="1">
      <c r="A1" s="166" t="s">
        <v>616</v>
      </c>
      <c r="G1" s="286"/>
      <c r="T1" s="287">
        <v>0.05</v>
      </c>
      <c r="U1" s="288">
        <v>5.8000000000000003E-2</v>
      </c>
    </row>
    <row r="2" spans="1:25">
      <c r="U2" s="288"/>
    </row>
    <row r="3" spans="1:25" ht="18.75" customHeight="1">
      <c r="A3" s="167" t="s">
        <v>584</v>
      </c>
      <c r="B3" s="168"/>
      <c r="C3" s="169">
        <v>43617</v>
      </c>
      <c r="E3" s="169">
        <v>44166</v>
      </c>
      <c r="G3" s="169">
        <v>44482</v>
      </c>
      <c r="I3" s="169">
        <v>44621</v>
      </c>
      <c r="K3" s="169">
        <v>44713</v>
      </c>
      <c r="M3" s="169">
        <v>44835</v>
      </c>
      <c r="O3" s="169">
        <v>44927</v>
      </c>
      <c r="Q3" s="169">
        <v>45017</v>
      </c>
      <c r="S3" s="169">
        <v>45108</v>
      </c>
      <c r="T3" s="289">
        <v>44621</v>
      </c>
      <c r="U3" s="289">
        <v>44713</v>
      </c>
      <c r="V3" s="350">
        <v>44835</v>
      </c>
      <c r="W3" s="350">
        <v>44927</v>
      </c>
      <c r="X3" s="350">
        <v>45017</v>
      </c>
      <c r="Y3" s="289">
        <v>45078</v>
      </c>
    </row>
    <row r="4" spans="1:25" ht="10.5" customHeight="1">
      <c r="A4" s="170"/>
      <c r="C4" s="171"/>
      <c r="E4" s="171"/>
      <c r="G4" s="171"/>
      <c r="I4" s="171"/>
      <c r="K4" s="171"/>
      <c r="M4" s="171"/>
      <c r="O4" s="171"/>
      <c r="Q4" s="171"/>
      <c r="S4" s="171"/>
    </row>
    <row r="5" spans="1:25" ht="21" customHeight="1">
      <c r="A5" s="170" t="s">
        <v>633</v>
      </c>
      <c r="C5" s="173">
        <v>2500</v>
      </c>
      <c r="E5" s="173">
        <v>3200</v>
      </c>
      <c r="G5" s="173">
        <v>6000</v>
      </c>
      <c r="I5" s="173">
        <v>7500</v>
      </c>
      <c r="K5" s="173">
        <v>10000</v>
      </c>
      <c r="M5" s="173">
        <v>13000</v>
      </c>
      <c r="O5" s="173">
        <v>16250</v>
      </c>
      <c r="Q5" s="173">
        <v>21000</v>
      </c>
      <c r="S5" s="173">
        <v>27300</v>
      </c>
      <c r="T5" s="290">
        <f t="shared" ref="T5:T13" si="0">(I5-G5)/G5</f>
        <v>0.25</v>
      </c>
      <c r="U5" s="290">
        <f>(K5-I5)/I5</f>
        <v>0.33333333333333331</v>
      </c>
      <c r="V5" s="351">
        <f t="shared" ref="V5:V13" si="1">(M5-K5)/K5</f>
        <v>0.3</v>
      </c>
      <c r="W5" s="351">
        <f>(O5-M5)/M5</f>
        <v>0.25</v>
      </c>
      <c r="X5" s="351">
        <f>(Q5-O5)/O5</f>
        <v>0.29230769230769232</v>
      </c>
      <c r="Y5" s="351">
        <f>(S5-Q5)/Q5</f>
        <v>0.3</v>
      </c>
    </row>
    <row r="6" spans="1:25" ht="21" customHeight="1">
      <c r="A6" s="170" t="s">
        <v>634</v>
      </c>
      <c r="C6" s="173">
        <v>2800</v>
      </c>
      <c r="E6" s="173">
        <v>3500</v>
      </c>
      <c r="G6" s="173">
        <v>7000</v>
      </c>
      <c r="I6" s="173">
        <v>8500</v>
      </c>
      <c r="K6" s="173">
        <v>11000</v>
      </c>
      <c r="M6" s="173">
        <v>13000</v>
      </c>
      <c r="O6" s="173">
        <v>17000</v>
      </c>
      <c r="Q6" s="173">
        <v>22000</v>
      </c>
      <c r="S6" s="173">
        <v>29000</v>
      </c>
      <c r="T6" s="290">
        <f t="shared" si="0"/>
        <v>0.21428571428571427</v>
      </c>
      <c r="U6" s="290">
        <f t="shared" ref="U6:U13" si="2">(M6-I6)/I6</f>
        <v>0.52941176470588236</v>
      </c>
      <c r="V6" s="351">
        <f t="shared" si="1"/>
        <v>0.18181818181818182</v>
      </c>
      <c r="W6" s="351">
        <f t="shared" ref="W6:W13" si="3">(O6-M6)/M6</f>
        <v>0.30769230769230771</v>
      </c>
      <c r="X6" s="351">
        <f t="shared" ref="X6:X13" si="4">(Q6-O6)/O6</f>
        <v>0.29411764705882354</v>
      </c>
      <c r="Y6" s="351">
        <f t="shared" ref="Y6:Y13" si="5">(S6-Q6)/Q6</f>
        <v>0.31818181818181818</v>
      </c>
    </row>
    <row r="7" spans="1:25" ht="21" customHeight="1">
      <c r="A7" s="170" t="s">
        <v>635</v>
      </c>
      <c r="C7" s="173">
        <v>2800</v>
      </c>
      <c r="E7" s="173">
        <v>3500</v>
      </c>
      <c r="G7" s="173">
        <v>6000</v>
      </c>
      <c r="I7" s="173">
        <v>8500</v>
      </c>
      <c r="K7" s="173">
        <v>10000</v>
      </c>
      <c r="M7" s="173">
        <v>13000</v>
      </c>
      <c r="O7" s="173">
        <v>16250</v>
      </c>
      <c r="Q7" s="173">
        <v>21000</v>
      </c>
      <c r="S7" s="173">
        <v>27300</v>
      </c>
      <c r="T7" s="290">
        <f t="shared" si="0"/>
        <v>0.41666666666666669</v>
      </c>
      <c r="U7" s="290">
        <f t="shared" si="2"/>
        <v>0.52941176470588236</v>
      </c>
      <c r="V7" s="351">
        <f t="shared" si="1"/>
        <v>0.3</v>
      </c>
      <c r="W7" s="351">
        <f t="shared" si="3"/>
        <v>0.25</v>
      </c>
      <c r="X7" s="351">
        <f t="shared" si="4"/>
        <v>0.29230769230769232</v>
      </c>
      <c r="Y7" s="351">
        <f t="shared" si="5"/>
        <v>0.3</v>
      </c>
    </row>
    <row r="8" spans="1:25" ht="21" customHeight="1">
      <c r="A8" s="185" t="s">
        <v>636</v>
      </c>
      <c r="C8" s="173">
        <v>3300</v>
      </c>
      <c r="E8" s="173">
        <v>4125</v>
      </c>
      <c r="G8" s="173">
        <v>7000</v>
      </c>
      <c r="I8" s="173">
        <v>9000</v>
      </c>
      <c r="K8" s="173">
        <v>12000</v>
      </c>
      <c r="M8" s="173">
        <v>15000</v>
      </c>
      <c r="O8" s="186">
        <v>18750</v>
      </c>
      <c r="Q8" s="186">
        <v>26000</v>
      </c>
      <c r="S8" s="186">
        <v>33800</v>
      </c>
      <c r="T8" s="290">
        <f t="shared" si="0"/>
        <v>0.2857142857142857</v>
      </c>
      <c r="U8" s="290">
        <f t="shared" si="2"/>
        <v>0.66666666666666663</v>
      </c>
      <c r="V8" s="351">
        <f t="shared" si="1"/>
        <v>0.25</v>
      </c>
      <c r="W8" s="351">
        <f t="shared" si="3"/>
        <v>0.25</v>
      </c>
      <c r="X8" s="351">
        <f t="shared" si="4"/>
        <v>0.38666666666666666</v>
      </c>
      <c r="Y8" s="351">
        <f t="shared" si="5"/>
        <v>0.3</v>
      </c>
    </row>
    <row r="9" spans="1:25" ht="21" customHeight="1">
      <c r="A9" s="185" t="s">
        <v>637</v>
      </c>
      <c r="C9" s="186">
        <v>3700</v>
      </c>
      <c r="D9" s="110"/>
      <c r="E9" s="186">
        <v>4625</v>
      </c>
      <c r="F9" s="110"/>
      <c r="G9" s="186">
        <v>8000</v>
      </c>
      <c r="H9" s="110"/>
      <c r="I9" s="186">
        <v>10000</v>
      </c>
      <c r="J9" s="110"/>
      <c r="K9" s="186">
        <v>13000</v>
      </c>
      <c r="L9" s="110"/>
      <c r="M9" s="186">
        <v>16000</v>
      </c>
      <c r="N9" s="110"/>
      <c r="O9" s="186">
        <v>20000</v>
      </c>
      <c r="P9" s="110"/>
      <c r="Q9" s="186">
        <v>26000</v>
      </c>
      <c r="R9" s="110"/>
      <c r="S9" s="186">
        <v>33800</v>
      </c>
      <c r="T9" s="290">
        <f t="shared" si="0"/>
        <v>0.25</v>
      </c>
      <c r="U9" s="290">
        <f t="shared" si="2"/>
        <v>0.6</v>
      </c>
      <c r="V9" s="351">
        <f t="shared" si="1"/>
        <v>0.23076923076923078</v>
      </c>
      <c r="W9" s="351">
        <f t="shared" si="3"/>
        <v>0.25</v>
      </c>
      <c r="X9" s="351">
        <f t="shared" si="4"/>
        <v>0.3</v>
      </c>
      <c r="Y9" s="351">
        <f t="shared" si="5"/>
        <v>0.3</v>
      </c>
    </row>
    <row r="10" spans="1:25" ht="21" customHeight="1">
      <c r="A10" s="185" t="s">
        <v>638</v>
      </c>
      <c r="C10" s="186">
        <v>4000</v>
      </c>
      <c r="E10" s="186">
        <v>5000</v>
      </c>
      <c r="G10" s="186">
        <v>9000</v>
      </c>
      <c r="I10" s="186">
        <v>11000</v>
      </c>
      <c r="K10" s="186">
        <v>14000</v>
      </c>
      <c r="M10" s="186">
        <v>18000</v>
      </c>
      <c r="O10" s="186">
        <v>22500</v>
      </c>
      <c r="Q10" s="186">
        <v>29000</v>
      </c>
      <c r="S10" s="186">
        <v>38000</v>
      </c>
      <c r="T10" s="290">
        <f t="shared" si="0"/>
        <v>0.22222222222222221</v>
      </c>
      <c r="U10" s="290">
        <f t="shared" si="2"/>
        <v>0.63636363636363635</v>
      </c>
      <c r="V10" s="351">
        <f t="shared" si="1"/>
        <v>0.2857142857142857</v>
      </c>
      <c r="W10" s="351">
        <f t="shared" si="3"/>
        <v>0.25</v>
      </c>
      <c r="X10" s="351">
        <f t="shared" si="4"/>
        <v>0.28888888888888886</v>
      </c>
      <c r="Y10" s="351">
        <f t="shared" si="5"/>
        <v>0.31034482758620691</v>
      </c>
    </row>
    <row r="11" spans="1:25" ht="21" customHeight="1">
      <c r="A11" s="185" t="s">
        <v>810</v>
      </c>
      <c r="C11" s="186"/>
      <c r="E11" s="186"/>
      <c r="G11" s="186">
        <v>10100</v>
      </c>
      <c r="I11" s="186">
        <v>13000</v>
      </c>
      <c r="K11" s="186">
        <v>16000</v>
      </c>
      <c r="M11" s="186">
        <v>19000</v>
      </c>
      <c r="O11" s="186">
        <v>23750</v>
      </c>
      <c r="Q11" s="186">
        <v>30875</v>
      </c>
      <c r="S11" s="542">
        <v>41000</v>
      </c>
      <c r="T11" s="290">
        <f t="shared" si="0"/>
        <v>0.28712871287128711</v>
      </c>
      <c r="U11" s="290">
        <f t="shared" si="2"/>
        <v>0.46153846153846156</v>
      </c>
      <c r="V11" s="351">
        <f t="shared" si="1"/>
        <v>0.1875</v>
      </c>
      <c r="W11" s="351">
        <f t="shared" si="3"/>
        <v>0.25</v>
      </c>
      <c r="X11" s="351">
        <f t="shared" si="4"/>
        <v>0.3</v>
      </c>
      <c r="Y11" s="351">
        <f t="shared" si="5"/>
        <v>0.32793522267206476</v>
      </c>
    </row>
    <row r="12" spans="1:25" ht="21" customHeight="1">
      <c r="A12" s="170" t="s">
        <v>639</v>
      </c>
      <c r="C12" s="173">
        <v>5000</v>
      </c>
      <c r="E12" s="173">
        <v>6250</v>
      </c>
      <c r="G12" s="173">
        <v>12000</v>
      </c>
      <c r="I12" s="173">
        <v>15000</v>
      </c>
      <c r="K12" s="173">
        <v>18000</v>
      </c>
      <c r="M12" s="173">
        <v>22000</v>
      </c>
      <c r="O12" s="173">
        <v>27500</v>
      </c>
      <c r="Q12" s="173">
        <v>36000</v>
      </c>
      <c r="S12" s="173">
        <v>46800</v>
      </c>
      <c r="T12" s="290">
        <f t="shared" si="0"/>
        <v>0.25</v>
      </c>
      <c r="U12" s="290">
        <f t="shared" si="2"/>
        <v>0.46666666666666667</v>
      </c>
      <c r="V12" s="351">
        <f t="shared" si="1"/>
        <v>0.22222222222222221</v>
      </c>
      <c r="W12" s="351">
        <f t="shared" si="3"/>
        <v>0.25</v>
      </c>
      <c r="X12" s="351">
        <f t="shared" si="4"/>
        <v>0.30909090909090908</v>
      </c>
      <c r="Y12" s="351">
        <f t="shared" si="5"/>
        <v>0.3</v>
      </c>
    </row>
    <row r="13" spans="1:25" ht="21" customHeight="1">
      <c r="A13" s="185" t="s">
        <v>640</v>
      </c>
      <c r="C13" s="186">
        <v>5500</v>
      </c>
      <c r="E13" s="186">
        <v>6800</v>
      </c>
      <c r="G13" s="186">
        <v>13000</v>
      </c>
      <c r="I13" s="186">
        <v>16000</v>
      </c>
      <c r="K13" s="186">
        <v>19000</v>
      </c>
      <c r="M13" s="186">
        <v>24000</v>
      </c>
      <c r="O13" s="186">
        <v>30000</v>
      </c>
      <c r="Q13" s="186">
        <v>39000</v>
      </c>
      <c r="S13" s="186">
        <v>50000</v>
      </c>
      <c r="T13" s="290">
        <f t="shared" si="0"/>
        <v>0.23076923076923078</v>
      </c>
      <c r="U13" s="291">
        <f t="shared" si="2"/>
        <v>0.5</v>
      </c>
      <c r="V13" s="351">
        <f t="shared" si="1"/>
        <v>0.26315789473684209</v>
      </c>
      <c r="W13" s="351">
        <f t="shared" si="3"/>
        <v>0.25</v>
      </c>
      <c r="X13" s="351">
        <f t="shared" si="4"/>
        <v>0.3</v>
      </c>
      <c r="Y13" s="351">
        <f t="shared" si="5"/>
        <v>0.28205128205128205</v>
      </c>
    </row>
    <row r="14" spans="1:25" ht="10.5" customHeight="1">
      <c r="A14" s="174"/>
      <c r="C14" s="175"/>
      <c r="E14" s="175"/>
      <c r="G14" s="175"/>
      <c r="I14" s="175"/>
      <c r="K14" s="175"/>
      <c r="M14" s="175"/>
      <c r="O14" s="175"/>
      <c r="Q14" s="175"/>
      <c r="S14" s="175"/>
      <c r="T14" s="292"/>
    </row>
    <row r="15" spans="1:25" ht="30.75" customHeight="1">
      <c r="A15" s="176"/>
      <c r="C15" s="177"/>
      <c r="E15" s="177"/>
      <c r="G15" s="177"/>
      <c r="I15" s="177"/>
      <c r="K15" s="177"/>
      <c r="M15" s="177"/>
      <c r="O15" s="177"/>
      <c r="Q15" s="177"/>
      <c r="S15" s="177"/>
    </row>
    <row r="16" spans="1:25" ht="18.75" customHeight="1">
      <c r="A16" s="167" t="s">
        <v>592</v>
      </c>
      <c r="B16" s="168"/>
      <c r="C16" s="169">
        <v>43617</v>
      </c>
      <c r="E16" s="169">
        <v>43983</v>
      </c>
      <c r="G16" s="169">
        <v>44482</v>
      </c>
      <c r="I16" s="169">
        <v>44621</v>
      </c>
      <c r="K16" s="169">
        <v>44713</v>
      </c>
      <c r="M16" s="169">
        <v>44835</v>
      </c>
      <c r="O16" s="169">
        <v>44927</v>
      </c>
      <c r="Q16" s="169">
        <v>45017</v>
      </c>
      <c r="S16" s="169">
        <v>45108</v>
      </c>
    </row>
    <row r="17" spans="1:25" ht="3.75" customHeight="1">
      <c r="A17" s="172"/>
      <c r="C17" s="178"/>
      <c r="E17" s="178"/>
      <c r="G17" s="178"/>
      <c r="I17" s="178"/>
      <c r="K17" s="171"/>
      <c r="M17" s="171"/>
      <c r="O17" s="171"/>
      <c r="Q17" s="171"/>
      <c r="S17" s="171"/>
    </row>
    <row r="18" spans="1:25" ht="20.100000000000001" customHeight="1">
      <c r="A18" s="185" t="s">
        <v>617</v>
      </c>
      <c r="C18" s="173">
        <v>600</v>
      </c>
      <c r="E18" s="173">
        <v>800</v>
      </c>
      <c r="G18" s="186">
        <v>1200</v>
      </c>
      <c r="H18" s="110"/>
      <c r="I18" s="186">
        <v>1500</v>
      </c>
      <c r="J18" s="110"/>
      <c r="K18" s="186">
        <v>2000</v>
      </c>
      <c r="L18" s="110"/>
      <c r="M18" s="186">
        <v>2500</v>
      </c>
      <c r="N18" s="110"/>
      <c r="O18" s="186">
        <v>3200</v>
      </c>
      <c r="P18" s="110"/>
      <c r="Q18" s="186">
        <v>4150</v>
      </c>
      <c r="R18" s="110"/>
      <c r="S18" s="186">
        <v>5500</v>
      </c>
      <c r="T18" s="292">
        <f t="shared" ref="T18:T24" si="6">(I18-G18)/G18</f>
        <v>0.25</v>
      </c>
      <c r="U18" s="291">
        <f>(K18-I18)/I18</f>
        <v>0.33333333333333331</v>
      </c>
      <c r="V18" s="351">
        <f t="shared" ref="V18:V24" si="7">(M18-K18)/K18</f>
        <v>0.25</v>
      </c>
      <c r="W18" s="351">
        <f t="shared" ref="W18:W32" si="8">(O18-M18)/M18</f>
        <v>0.28000000000000003</v>
      </c>
      <c r="X18" s="351">
        <f t="shared" ref="X18:X32" si="9">(Q18-O18)/O18</f>
        <v>0.296875</v>
      </c>
      <c r="Y18" s="351">
        <f t="shared" ref="Y18:Y32" si="10">(S18-Q18)/Q18</f>
        <v>0.3253012048192771</v>
      </c>
    </row>
    <row r="19" spans="1:25" ht="20.100000000000001" customHeight="1">
      <c r="A19" s="170" t="s">
        <v>641</v>
      </c>
      <c r="C19" s="173">
        <v>700</v>
      </c>
      <c r="E19" s="173">
        <v>930</v>
      </c>
      <c r="G19" s="173">
        <v>1300</v>
      </c>
      <c r="I19" s="173">
        <v>2000</v>
      </c>
      <c r="K19" s="173">
        <v>2500</v>
      </c>
      <c r="M19" s="173">
        <v>3000</v>
      </c>
      <c r="O19" s="173">
        <v>3750</v>
      </c>
      <c r="Q19" s="173">
        <v>4875</v>
      </c>
      <c r="S19" s="173">
        <v>6500</v>
      </c>
      <c r="T19" s="292">
        <f t="shared" si="6"/>
        <v>0.53846153846153844</v>
      </c>
      <c r="U19" s="291">
        <f t="shared" ref="U19:U32" si="11">(K19-I19)/I19</f>
        <v>0.25</v>
      </c>
      <c r="V19" s="351">
        <f t="shared" si="7"/>
        <v>0.2</v>
      </c>
      <c r="W19" s="351">
        <f t="shared" si="8"/>
        <v>0.25</v>
      </c>
      <c r="X19" s="351">
        <f t="shared" si="9"/>
        <v>0.3</v>
      </c>
      <c r="Y19" s="351">
        <f t="shared" si="10"/>
        <v>0.33333333333333331</v>
      </c>
    </row>
    <row r="20" spans="1:25" ht="20.100000000000001" customHeight="1">
      <c r="A20" s="185" t="s">
        <v>642</v>
      </c>
      <c r="C20" s="173">
        <v>900</v>
      </c>
      <c r="E20" s="173">
        <v>1200</v>
      </c>
      <c r="G20" s="186">
        <v>2200</v>
      </c>
      <c r="H20" s="110"/>
      <c r="I20" s="186">
        <v>3000</v>
      </c>
      <c r="J20" s="110"/>
      <c r="K20" s="186">
        <v>4000</v>
      </c>
      <c r="L20" s="110"/>
      <c r="M20" s="186">
        <v>5000</v>
      </c>
      <c r="N20" s="110"/>
      <c r="O20" s="186">
        <v>6250</v>
      </c>
      <c r="P20" s="110"/>
      <c r="Q20" s="186">
        <v>8125</v>
      </c>
      <c r="R20" s="110"/>
      <c r="S20" s="186">
        <v>10600</v>
      </c>
      <c r="T20" s="292">
        <f t="shared" si="6"/>
        <v>0.36363636363636365</v>
      </c>
      <c r="U20" s="291">
        <f t="shared" si="11"/>
        <v>0.33333333333333331</v>
      </c>
      <c r="V20" s="351">
        <f t="shared" si="7"/>
        <v>0.25</v>
      </c>
      <c r="W20" s="351">
        <f t="shared" si="8"/>
        <v>0.25</v>
      </c>
      <c r="X20" s="351">
        <f t="shared" si="9"/>
        <v>0.3</v>
      </c>
      <c r="Y20" s="351">
        <f t="shared" si="10"/>
        <v>0.30461538461538462</v>
      </c>
    </row>
    <row r="21" spans="1:25" ht="20.100000000000001" customHeight="1">
      <c r="A21" s="170" t="s">
        <v>618</v>
      </c>
      <c r="C21" s="173">
        <v>1000</v>
      </c>
      <c r="E21" s="173">
        <v>1350</v>
      </c>
      <c r="G21" s="173">
        <v>2700</v>
      </c>
      <c r="I21" s="173">
        <v>4000</v>
      </c>
      <c r="K21" s="173">
        <v>5000</v>
      </c>
      <c r="M21" s="173">
        <v>6200</v>
      </c>
      <c r="O21" s="173">
        <v>7750</v>
      </c>
      <c r="Q21" s="173">
        <v>10000</v>
      </c>
      <c r="S21" s="173">
        <v>13000</v>
      </c>
      <c r="T21" s="292">
        <f t="shared" si="6"/>
        <v>0.48148148148148145</v>
      </c>
      <c r="U21" s="291">
        <f t="shared" si="11"/>
        <v>0.25</v>
      </c>
      <c r="V21" s="351">
        <f t="shared" si="7"/>
        <v>0.24</v>
      </c>
      <c r="W21" s="351">
        <f t="shared" si="8"/>
        <v>0.25</v>
      </c>
      <c r="X21" s="351">
        <f t="shared" si="9"/>
        <v>0.29032258064516131</v>
      </c>
      <c r="Y21" s="351">
        <f t="shared" si="10"/>
        <v>0.3</v>
      </c>
    </row>
    <row r="22" spans="1:25" ht="20.100000000000001" customHeight="1">
      <c r="A22" s="170" t="s">
        <v>643</v>
      </c>
      <c r="C22" s="173">
        <v>1200</v>
      </c>
      <c r="E22" s="173">
        <v>1600</v>
      </c>
      <c r="G22" s="173">
        <v>3000</v>
      </c>
      <c r="I22" s="173">
        <v>4500</v>
      </c>
      <c r="K22" s="293">
        <v>5500</v>
      </c>
      <c r="M22" s="293">
        <v>7000</v>
      </c>
      <c r="O22" s="293">
        <v>8750</v>
      </c>
      <c r="Q22" s="293">
        <v>11400</v>
      </c>
      <c r="S22" s="293">
        <v>15000</v>
      </c>
      <c r="T22" s="292">
        <f t="shared" si="6"/>
        <v>0.5</v>
      </c>
      <c r="U22" s="291">
        <f t="shared" si="11"/>
        <v>0.22222222222222221</v>
      </c>
      <c r="V22" s="351">
        <f t="shared" si="7"/>
        <v>0.27272727272727271</v>
      </c>
      <c r="W22" s="351">
        <f t="shared" si="8"/>
        <v>0.25</v>
      </c>
      <c r="X22" s="351">
        <f t="shared" si="9"/>
        <v>0.30285714285714288</v>
      </c>
      <c r="Y22" s="351">
        <f t="shared" si="10"/>
        <v>0.31578947368421051</v>
      </c>
    </row>
    <row r="23" spans="1:25" ht="20.100000000000001" customHeight="1">
      <c r="A23" s="170" t="s">
        <v>644</v>
      </c>
      <c r="C23" s="173">
        <v>3000</v>
      </c>
      <c r="E23" s="173">
        <v>4000</v>
      </c>
      <c r="G23" s="173">
        <v>8000</v>
      </c>
      <c r="I23" s="173">
        <v>11000</v>
      </c>
      <c r="K23" s="293">
        <v>11000</v>
      </c>
      <c r="M23" s="293">
        <v>14000</v>
      </c>
      <c r="O23" s="293">
        <v>17500</v>
      </c>
      <c r="Q23" s="293">
        <v>22750</v>
      </c>
      <c r="S23" s="293">
        <v>30000</v>
      </c>
      <c r="T23" s="292">
        <f t="shared" si="6"/>
        <v>0.375</v>
      </c>
      <c r="U23" s="291">
        <f t="shared" si="11"/>
        <v>0</v>
      </c>
      <c r="V23" s="351">
        <f t="shared" si="7"/>
        <v>0.27272727272727271</v>
      </c>
      <c r="W23" s="351">
        <f t="shared" si="8"/>
        <v>0.25</v>
      </c>
      <c r="X23" s="351">
        <f t="shared" si="9"/>
        <v>0.3</v>
      </c>
      <c r="Y23" s="351">
        <f t="shared" si="10"/>
        <v>0.31868131868131866</v>
      </c>
    </row>
    <row r="24" spans="1:25" ht="20.100000000000001" customHeight="1">
      <c r="A24" s="170" t="s">
        <v>645</v>
      </c>
      <c r="C24" s="173">
        <v>3200</v>
      </c>
      <c r="E24" s="173">
        <v>4300</v>
      </c>
      <c r="G24" s="173">
        <v>9000</v>
      </c>
      <c r="I24" s="173">
        <v>12000</v>
      </c>
      <c r="K24" s="293">
        <v>12000</v>
      </c>
      <c r="M24" s="293">
        <v>16000</v>
      </c>
      <c r="O24" s="293">
        <v>20000</v>
      </c>
      <c r="Q24" s="293">
        <v>26000</v>
      </c>
      <c r="S24" s="293">
        <v>34000</v>
      </c>
      <c r="T24" s="292">
        <f t="shared" si="6"/>
        <v>0.33333333333333331</v>
      </c>
      <c r="U24" s="291">
        <f t="shared" si="11"/>
        <v>0</v>
      </c>
      <c r="V24" s="351">
        <f t="shared" si="7"/>
        <v>0.33333333333333331</v>
      </c>
      <c r="W24" s="351">
        <f t="shared" si="8"/>
        <v>0.25</v>
      </c>
      <c r="X24" s="351">
        <f t="shared" si="9"/>
        <v>0.3</v>
      </c>
      <c r="Y24" s="351">
        <f t="shared" si="10"/>
        <v>0.30769230769230771</v>
      </c>
    </row>
    <row r="25" spans="1:25" ht="6.75" customHeight="1">
      <c r="A25" s="172"/>
      <c r="C25" s="171"/>
      <c r="E25" s="171"/>
      <c r="G25" s="171"/>
      <c r="I25" s="171"/>
      <c r="K25" s="173"/>
      <c r="M25" s="173"/>
      <c r="O25" s="173"/>
      <c r="Q25" s="173"/>
      <c r="S25" s="173"/>
      <c r="T25" s="288"/>
    </row>
    <row r="26" spans="1:25" ht="20.100000000000001" customHeight="1">
      <c r="A26" s="179" t="s">
        <v>646</v>
      </c>
      <c r="C26" s="180">
        <v>500</v>
      </c>
      <c r="E26" s="180">
        <v>670</v>
      </c>
      <c r="G26" s="180">
        <v>1200</v>
      </c>
      <c r="I26" s="180">
        <v>1500</v>
      </c>
      <c r="K26" s="294">
        <v>2000</v>
      </c>
      <c r="M26" s="294">
        <v>2500</v>
      </c>
      <c r="O26" s="294">
        <v>3200</v>
      </c>
      <c r="Q26" s="294">
        <v>4150</v>
      </c>
      <c r="S26" s="294">
        <v>5500</v>
      </c>
      <c r="T26" s="292">
        <f t="shared" ref="T26:T32" si="12">(I26-G26)/G26</f>
        <v>0.25</v>
      </c>
      <c r="U26" s="290">
        <f t="shared" si="11"/>
        <v>0.33333333333333331</v>
      </c>
      <c r="V26" s="351">
        <f t="shared" ref="V26:V32" si="13">(M26-K26)/K26</f>
        <v>0.25</v>
      </c>
      <c r="W26" s="351">
        <f t="shared" si="8"/>
        <v>0.28000000000000003</v>
      </c>
      <c r="X26" s="351">
        <f t="shared" si="9"/>
        <v>0.296875</v>
      </c>
      <c r="Y26" s="351">
        <f t="shared" si="10"/>
        <v>0.3253012048192771</v>
      </c>
    </row>
    <row r="27" spans="1:25" s="86" customFormat="1" ht="20.100000000000001" customHeight="1">
      <c r="A27" s="179" t="s">
        <v>647</v>
      </c>
      <c r="C27" s="180">
        <v>600</v>
      </c>
      <c r="E27" s="180">
        <v>800</v>
      </c>
      <c r="G27" s="180">
        <v>1300</v>
      </c>
      <c r="I27" s="180">
        <v>2000</v>
      </c>
      <c r="K27" s="295">
        <v>2500</v>
      </c>
      <c r="M27" s="295">
        <v>3000</v>
      </c>
      <c r="O27" s="295">
        <v>3750</v>
      </c>
      <c r="Q27" s="295">
        <v>4875</v>
      </c>
      <c r="S27" s="295">
        <v>6500</v>
      </c>
      <c r="T27" s="292">
        <f t="shared" si="12"/>
        <v>0.53846153846153844</v>
      </c>
      <c r="U27" s="290">
        <f t="shared" si="11"/>
        <v>0.25</v>
      </c>
      <c r="V27" s="351">
        <f t="shared" si="13"/>
        <v>0.2</v>
      </c>
      <c r="W27" s="351">
        <f t="shared" si="8"/>
        <v>0.25</v>
      </c>
      <c r="X27" s="351">
        <f t="shared" si="9"/>
        <v>0.3</v>
      </c>
      <c r="Y27" s="351">
        <f t="shared" si="10"/>
        <v>0.33333333333333331</v>
      </c>
    </row>
    <row r="28" spans="1:25" s="86" customFormat="1" ht="20.100000000000001" customHeight="1">
      <c r="A28" s="179" t="s">
        <v>619</v>
      </c>
      <c r="C28" s="180">
        <v>800</v>
      </c>
      <c r="E28" s="180">
        <v>1050</v>
      </c>
      <c r="G28" s="180">
        <v>2000</v>
      </c>
      <c r="I28" s="180">
        <v>3000</v>
      </c>
      <c r="K28" s="295">
        <v>4000</v>
      </c>
      <c r="M28" s="295">
        <v>5000</v>
      </c>
      <c r="O28" s="295">
        <v>5000</v>
      </c>
      <c r="Q28" s="295">
        <v>8125</v>
      </c>
      <c r="S28" s="295">
        <v>10600</v>
      </c>
      <c r="T28" s="292">
        <f t="shared" si="12"/>
        <v>0.5</v>
      </c>
      <c r="U28" s="290">
        <f t="shared" si="11"/>
        <v>0.33333333333333331</v>
      </c>
      <c r="V28" s="351">
        <f t="shared" si="13"/>
        <v>0.25</v>
      </c>
      <c r="W28" s="351">
        <f t="shared" si="8"/>
        <v>0</v>
      </c>
      <c r="X28" s="351">
        <f t="shared" si="9"/>
        <v>0.625</v>
      </c>
      <c r="Y28" s="351">
        <f t="shared" si="10"/>
        <v>0.30461538461538462</v>
      </c>
    </row>
    <row r="29" spans="1:25" s="86" customFormat="1" ht="20.100000000000001" customHeight="1">
      <c r="A29" s="179" t="s">
        <v>620</v>
      </c>
      <c r="C29" s="180">
        <v>900</v>
      </c>
      <c r="E29" s="180">
        <v>1200</v>
      </c>
      <c r="G29" s="180">
        <v>2500</v>
      </c>
      <c r="I29" s="180">
        <v>4000</v>
      </c>
      <c r="K29" s="295">
        <v>5000</v>
      </c>
      <c r="M29" s="295">
        <v>6200</v>
      </c>
      <c r="O29" s="295">
        <v>6250</v>
      </c>
      <c r="Q29" s="295">
        <v>10000</v>
      </c>
      <c r="S29" s="295">
        <v>13000</v>
      </c>
      <c r="T29" s="292">
        <f t="shared" si="12"/>
        <v>0.6</v>
      </c>
      <c r="U29" s="290">
        <f t="shared" si="11"/>
        <v>0.25</v>
      </c>
      <c r="V29" s="351">
        <f t="shared" si="13"/>
        <v>0.24</v>
      </c>
      <c r="W29" s="351">
        <f t="shared" si="8"/>
        <v>8.0645161290322578E-3</v>
      </c>
      <c r="X29" s="351">
        <f t="shared" si="9"/>
        <v>0.6</v>
      </c>
      <c r="Y29" s="351">
        <f t="shared" si="10"/>
        <v>0.3</v>
      </c>
    </row>
    <row r="30" spans="1:25" s="86" customFormat="1" ht="20.100000000000001" customHeight="1">
      <c r="A30" s="74" t="s">
        <v>621</v>
      </c>
      <c r="C30" s="180">
        <v>1100</v>
      </c>
      <c r="E30" s="180">
        <v>1470</v>
      </c>
      <c r="G30" s="180">
        <v>3000</v>
      </c>
      <c r="I30" s="180">
        <v>4500</v>
      </c>
      <c r="K30" s="295">
        <v>5500</v>
      </c>
      <c r="M30" s="295">
        <v>7000</v>
      </c>
      <c r="O30" s="295">
        <v>7750</v>
      </c>
      <c r="Q30" s="295">
        <v>11400</v>
      </c>
      <c r="S30" s="295">
        <v>15000</v>
      </c>
      <c r="T30" s="292">
        <f t="shared" si="12"/>
        <v>0.5</v>
      </c>
      <c r="U30" s="290">
        <f t="shared" si="11"/>
        <v>0.22222222222222221</v>
      </c>
      <c r="V30" s="351">
        <f t="shared" si="13"/>
        <v>0.27272727272727271</v>
      </c>
      <c r="W30" s="351">
        <f t="shared" si="8"/>
        <v>0.10714285714285714</v>
      </c>
      <c r="X30" s="351">
        <f t="shared" si="9"/>
        <v>0.47096774193548385</v>
      </c>
      <c r="Y30" s="351">
        <f t="shared" si="10"/>
        <v>0.31578947368421051</v>
      </c>
    </row>
    <row r="31" spans="1:25" s="86" customFormat="1" ht="20.100000000000001" customHeight="1">
      <c r="A31" s="179" t="s">
        <v>648</v>
      </c>
      <c r="C31" s="180">
        <v>2900</v>
      </c>
      <c r="E31" s="180">
        <v>3900</v>
      </c>
      <c r="G31" s="180">
        <v>8000</v>
      </c>
      <c r="I31" s="180">
        <v>11000</v>
      </c>
      <c r="K31" s="295">
        <v>12000</v>
      </c>
      <c r="M31" s="295">
        <v>14000</v>
      </c>
      <c r="O31" s="295">
        <v>17500</v>
      </c>
      <c r="Q31" s="295">
        <v>22750</v>
      </c>
      <c r="S31" s="295">
        <v>22750</v>
      </c>
      <c r="T31" s="292">
        <f t="shared" si="12"/>
        <v>0.375</v>
      </c>
      <c r="U31" s="290">
        <f t="shared" si="11"/>
        <v>9.0909090909090912E-2</v>
      </c>
      <c r="V31" s="351">
        <f t="shared" si="13"/>
        <v>0.16666666666666666</v>
      </c>
      <c r="W31" s="351">
        <f t="shared" si="8"/>
        <v>0.25</v>
      </c>
      <c r="X31" s="351">
        <f t="shared" si="9"/>
        <v>0.3</v>
      </c>
      <c r="Y31" s="351">
        <f t="shared" si="10"/>
        <v>0</v>
      </c>
    </row>
    <row r="32" spans="1:25" s="86" customFormat="1" ht="20.100000000000001" customHeight="1">
      <c r="A32" s="179" t="s">
        <v>649</v>
      </c>
      <c r="C32" s="180">
        <v>3100</v>
      </c>
      <c r="E32" s="180">
        <v>4200</v>
      </c>
      <c r="G32" s="180">
        <v>9000</v>
      </c>
      <c r="I32" s="180">
        <v>12000</v>
      </c>
      <c r="K32" s="295">
        <v>12000</v>
      </c>
      <c r="M32" s="295">
        <v>16000</v>
      </c>
      <c r="O32" s="295">
        <v>20000</v>
      </c>
      <c r="Q32" s="295">
        <v>26000</v>
      </c>
      <c r="S32" s="295">
        <v>34000</v>
      </c>
      <c r="T32" s="292">
        <f t="shared" si="12"/>
        <v>0.33333333333333331</v>
      </c>
      <c r="U32" s="290">
        <f t="shared" si="11"/>
        <v>0</v>
      </c>
      <c r="V32" s="351">
        <f t="shared" si="13"/>
        <v>0.33333333333333331</v>
      </c>
      <c r="W32" s="351">
        <f t="shared" si="8"/>
        <v>0.25</v>
      </c>
      <c r="X32" s="351">
        <f t="shared" si="9"/>
        <v>0.3</v>
      </c>
      <c r="Y32" s="351">
        <f t="shared" si="10"/>
        <v>0.30769230769230771</v>
      </c>
    </row>
    <row r="33" spans="1:25" s="86" customFormat="1" ht="20.100000000000001" customHeight="1">
      <c r="A33" s="179"/>
      <c r="C33" s="180"/>
      <c r="E33" s="180"/>
      <c r="G33" s="180"/>
      <c r="I33" s="180"/>
      <c r="K33" s="295"/>
      <c r="M33" s="295"/>
      <c r="O33" s="295"/>
      <c r="Q33" s="295"/>
      <c r="S33" s="295"/>
      <c r="T33" s="292"/>
      <c r="U33" s="290"/>
      <c r="V33" s="351"/>
      <c r="W33" s="351"/>
      <c r="X33" s="351"/>
    </row>
    <row r="34" spans="1:25" s="86" customFormat="1" ht="20.100000000000001" customHeight="1">
      <c r="A34" s="74" t="s">
        <v>2790</v>
      </c>
      <c r="C34" s="180"/>
      <c r="E34" s="180"/>
      <c r="G34" s="180"/>
      <c r="I34" s="180"/>
      <c r="K34" s="295"/>
      <c r="M34" s="295"/>
      <c r="O34" s="295"/>
      <c r="Q34" s="295">
        <v>20000</v>
      </c>
      <c r="S34" s="295">
        <v>20000</v>
      </c>
      <c r="T34" s="292"/>
      <c r="U34" s="290"/>
      <c r="V34" s="351"/>
      <c r="W34" s="351"/>
      <c r="X34" s="351"/>
    </row>
    <row r="35" spans="1:25" s="86" customFormat="1" ht="20.100000000000001" customHeight="1">
      <c r="A35" s="179"/>
      <c r="C35" s="180"/>
      <c r="E35" s="180"/>
      <c r="G35" s="180"/>
      <c r="I35" s="180"/>
      <c r="K35" s="173"/>
      <c r="M35" s="173"/>
      <c r="O35" s="173"/>
      <c r="Q35" s="173"/>
      <c r="S35" s="173"/>
      <c r="U35" s="290"/>
      <c r="V35" s="349"/>
      <c r="W35" s="499"/>
      <c r="X35" s="499"/>
    </row>
    <row r="36" spans="1:25" s="86" customFormat="1" ht="20.100000000000001" customHeight="1">
      <c r="A36" s="191" t="s">
        <v>686</v>
      </c>
      <c r="C36" s="180"/>
      <c r="E36" s="180"/>
      <c r="G36" s="180"/>
      <c r="I36" s="180"/>
      <c r="K36" s="186"/>
      <c r="M36" s="186"/>
      <c r="O36" s="186"/>
      <c r="Q36" s="186"/>
      <c r="S36" s="186"/>
      <c r="U36" s="290"/>
      <c r="V36" s="349"/>
      <c r="W36" s="499"/>
      <c r="X36" s="499"/>
    </row>
    <row r="37" spans="1:25" s="86" customFormat="1" ht="20.100000000000001" customHeight="1">
      <c r="A37" s="179" t="s">
        <v>687</v>
      </c>
      <c r="C37" s="180"/>
      <c r="E37" s="180">
        <v>43</v>
      </c>
      <c r="G37" s="219">
        <v>43</v>
      </c>
      <c r="H37" s="220"/>
      <c r="I37" s="219">
        <v>100</v>
      </c>
      <c r="J37" s="220"/>
      <c r="K37" s="296"/>
      <c r="L37" s="220"/>
      <c r="M37" s="296">
        <v>1300</v>
      </c>
      <c r="N37" s="220"/>
      <c r="O37" s="296">
        <v>1300</v>
      </c>
      <c r="P37" s="220"/>
      <c r="Q37" s="296">
        <v>1300</v>
      </c>
      <c r="R37" s="220"/>
      <c r="S37" s="296">
        <v>1300</v>
      </c>
      <c r="T37" s="292">
        <f>(I37-G37)/G37</f>
        <v>1.3255813953488371</v>
      </c>
      <c r="U37" s="290"/>
      <c r="V37" s="349"/>
      <c r="W37" s="499"/>
      <c r="X37" s="499"/>
    </row>
    <row r="38" spans="1:25" s="86" customFormat="1" ht="20.100000000000001" customHeight="1">
      <c r="A38" s="179" t="s">
        <v>688</v>
      </c>
      <c r="C38" s="180"/>
      <c r="E38" s="190">
        <v>900</v>
      </c>
      <c r="G38" s="210">
        <v>900</v>
      </c>
      <c r="I38" s="210">
        <v>900</v>
      </c>
      <c r="K38" s="186"/>
      <c r="M38" s="186"/>
      <c r="O38" s="186"/>
      <c r="Q38" s="186"/>
      <c r="S38" s="186"/>
      <c r="V38" s="349"/>
      <c r="W38" s="499"/>
      <c r="X38" s="499"/>
    </row>
    <row r="39" spans="1:25" s="86" customFormat="1" ht="20.100000000000001" customHeight="1">
      <c r="A39" s="179"/>
      <c r="C39" s="180"/>
      <c r="E39" s="180"/>
      <c r="G39" s="211"/>
      <c r="I39" s="211"/>
      <c r="K39" s="173"/>
      <c r="M39" s="173"/>
      <c r="O39" s="173"/>
      <c r="Q39" s="173"/>
      <c r="S39" s="173"/>
      <c r="V39" s="349"/>
      <c r="W39" s="499"/>
      <c r="X39" s="499"/>
    </row>
    <row r="40" spans="1:25" s="86" customFormat="1" ht="20.100000000000001" customHeight="1">
      <c r="A40" s="191" t="s">
        <v>689</v>
      </c>
      <c r="C40" s="180"/>
      <c r="E40" s="180"/>
      <c r="G40" s="211"/>
      <c r="I40" s="211"/>
      <c r="K40" s="186"/>
      <c r="M40" s="186"/>
      <c r="O40" s="186"/>
      <c r="Q40" s="186"/>
      <c r="S40" s="186"/>
      <c r="V40" s="349"/>
      <c r="W40" s="499"/>
      <c r="X40" s="499"/>
    </row>
    <row r="41" spans="1:25" s="86" customFormat="1" ht="20.100000000000001" customHeight="1">
      <c r="A41" s="179" t="s">
        <v>690</v>
      </c>
      <c r="C41" s="180"/>
      <c r="E41" s="180">
        <v>43</v>
      </c>
      <c r="G41" s="211">
        <v>43</v>
      </c>
      <c r="I41" s="211">
        <v>43</v>
      </c>
      <c r="K41" s="171"/>
      <c r="M41" s="171"/>
      <c r="O41" s="171"/>
      <c r="Q41" s="171"/>
      <c r="S41" s="171"/>
      <c r="V41" s="349"/>
      <c r="W41" s="499"/>
      <c r="X41" s="499"/>
    </row>
    <row r="42" spans="1:25" s="86" customFormat="1" ht="20.100000000000001" customHeight="1">
      <c r="A42" s="179"/>
      <c r="C42" s="180"/>
      <c r="E42" s="180"/>
      <c r="G42" s="180"/>
      <c r="I42" s="180"/>
      <c r="K42" s="297"/>
      <c r="M42" s="297"/>
      <c r="O42" s="297"/>
      <c r="Q42" s="297"/>
      <c r="S42" s="297"/>
      <c r="V42" s="349"/>
      <c r="W42" s="499"/>
      <c r="X42" s="499"/>
    </row>
    <row r="43" spans="1:25" s="86" customFormat="1" ht="20.100000000000001" customHeight="1">
      <c r="A43" s="74" t="s">
        <v>691</v>
      </c>
      <c r="C43" s="180"/>
      <c r="E43" s="180">
        <v>43</v>
      </c>
      <c r="G43" s="180">
        <v>70</v>
      </c>
      <c r="I43" s="180">
        <v>100</v>
      </c>
      <c r="K43" s="296">
        <v>100</v>
      </c>
      <c r="M43" s="296">
        <v>100</v>
      </c>
      <c r="O43" s="296">
        <v>180</v>
      </c>
      <c r="Q43" s="296">
        <v>230</v>
      </c>
      <c r="S43" s="296">
        <v>230</v>
      </c>
      <c r="T43" s="541">
        <f>(M43-I43)/I43</f>
        <v>0</v>
      </c>
      <c r="U43" s="540"/>
      <c r="V43" s="540"/>
      <c r="W43" s="540"/>
      <c r="X43" s="541">
        <f>(Q43-O43)/Q43</f>
        <v>0.21739130434782608</v>
      </c>
      <c r="Y43" s="541">
        <f t="shared" ref="Y43" si="14">(S43-Q43)/Q43</f>
        <v>0</v>
      </c>
    </row>
    <row r="44" spans="1:25" s="86" customFormat="1" ht="20.100000000000001" customHeight="1">
      <c r="A44" s="192"/>
      <c r="C44" s="181"/>
      <c r="E44" s="181"/>
      <c r="G44" s="181"/>
      <c r="I44" s="181"/>
      <c r="K44" s="298"/>
      <c r="M44" s="298"/>
      <c r="O44" s="298"/>
      <c r="Q44" s="298"/>
      <c r="S44" s="298"/>
      <c r="V44" s="349"/>
      <c r="W44" s="499"/>
      <c r="X44" s="499"/>
    </row>
    <row r="45" spans="1:25" ht="27.75" customHeight="1">
      <c r="A45" s="299"/>
    </row>
    <row r="46" spans="1:25" ht="27.75" customHeight="1">
      <c r="A46" s="110" t="s">
        <v>1927</v>
      </c>
      <c r="C46" s="115"/>
    </row>
    <row r="47" spans="1:25" ht="27.75" customHeight="1">
      <c r="A47" s="428" t="s">
        <v>1928</v>
      </c>
      <c r="B47"/>
    </row>
    <row r="48" spans="1:25" ht="27.75" customHeight="1">
      <c r="A48" s="427" t="s">
        <v>1929</v>
      </c>
      <c r="B48"/>
    </row>
    <row r="49" spans="1:19" customFormat="1" ht="27.75" customHeight="1">
      <c r="A49" s="427" t="s">
        <v>1930</v>
      </c>
      <c r="C49" s="285"/>
      <c r="D49" s="86"/>
      <c r="E49" s="285"/>
      <c r="F49" s="86"/>
      <c r="G49" s="285"/>
      <c r="H49" s="86"/>
      <c r="I49" s="285"/>
      <c r="J49" s="86"/>
      <c r="K49" s="349"/>
      <c r="L49" s="86"/>
      <c r="M49" s="285"/>
      <c r="N49" s="86"/>
      <c r="O49" s="499"/>
      <c r="P49" s="86"/>
      <c r="Q49" s="540"/>
      <c r="R49" s="86"/>
      <c r="S49" s="499"/>
    </row>
    <row r="50" spans="1:19" customFormat="1" ht="27.75" customHeight="1">
      <c r="A50" s="427" t="s">
        <v>1931</v>
      </c>
      <c r="C50" s="285"/>
      <c r="D50" s="86"/>
      <c r="E50" s="285"/>
      <c r="F50" s="86"/>
      <c r="G50" s="285"/>
      <c r="H50" s="86"/>
      <c r="I50" s="285"/>
      <c r="J50" s="86"/>
      <c r="K50" s="349"/>
      <c r="L50" s="86"/>
      <c r="M50" s="285"/>
      <c r="N50" s="86"/>
      <c r="O50" s="499"/>
      <c r="P50" s="86"/>
      <c r="Q50" s="540"/>
      <c r="R50" s="86"/>
      <c r="S50" s="499"/>
    </row>
    <row r="51" spans="1:19" customFormat="1" ht="27.75" customHeight="1">
      <c r="C51" s="285"/>
      <c r="D51" s="86"/>
      <c r="E51" s="285"/>
      <c r="F51" s="86"/>
      <c r="G51" s="285"/>
      <c r="H51" s="86"/>
      <c r="I51" s="285"/>
      <c r="J51" s="86"/>
      <c r="K51" s="349"/>
      <c r="L51" s="86"/>
      <c r="M51" s="285"/>
      <c r="N51" s="86"/>
      <c r="O51" s="499"/>
      <c r="P51" s="86"/>
      <c r="Q51" s="540"/>
      <c r="R51" s="86"/>
      <c r="S51" s="499"/>
    </row>
    <row r="52" spans="1:19" customFormat="1" ht="27.75" customHeight="1">
      <c r="C52" s="285"/>
      <c r="D52" s="86"/>
      <c r="E52" s="285"/>
      <c r="F52" s="86"/>
      <c r="G52" s="285"/>
      <c r="H52" s="86"/>
      <c r="I52" s="285"/>
      <c r="J52" s="86"/>
      <c r="K52" s="349"/>
      <c r="L52" s="86"/>
      <c r="M52" s="285"/>
      <c r="N52" s="86"/>
      <c r="O52" s="499"/>
      <c r="P52" s="86"/>
      <c r="Q52" s="540"/>
      <c r="R52" s="86"/>
      <c r="S52" s="499"/>
    </row>
    <row r="53" spans="1:19" customFormat="1" ht="27.75" customHeight="1">
      <c r="C53" s="285"/>
      <c r="D53" s="86"/>
      <c r="E53" s="285"/>
      <c r="F53" s="86"/>
      <c r="G53" s="285"/>
      <c r="H53" s="86"/>
      <c r="I53" s="285"/>
      <c r="J53" s="86"/>
      <c r="K53" s="349"/>
      <c r="L53" s="86"/>
      <c r="M53" s="285"/>
      <c r="N53" s="86"/>
      <c r="O53" s="499"/>
      <c r="P53" s="86"/>
      <c r="Q53" s="540"/>
      <c r="R53" s="86"/>
      <c r="S53" s="499"/>
    </row>
    <row r="54" spans="1:19" customFormat="1" ht="27.75" customHeight="1">
      <c r="C54" s="285"/>
      <c r="D54" s="86"/>
      <c r="E54" s="285"/>
      <c r="F54" s="86"/>
      <c r="G54" s="285"/>
      <c r="H54" s="86"/>
      <c r="I54" s="285"/>
      <c r="J54" s="86"/>
      <c r="K54" s="349"/>
      <c r="L54" s="86"/>
      <c r="M54" s="285"/>
      <c r="N54" s="86"/>
      <c r="O54" s="499"/>
      <c r="P54" s="86"/>
      <c r="Q54" s="540"/>
      <c r="R54" s="86"/>
      <c r="S54" s="499"/>
    </row>
    <row r="55" spans="1:19" customFormat="1" ht="27.75" customHeight="1">
      <c r="C55" s="285"/>
      <c r="D55" s="86"/>
      <c r="E55" s="285"/>
      <c r="F55" s="86"/>
      <c r="G55" s="285"/>
      <c r="H55" s="86"/>
      <c r="I55" s="285"/>
      <c r="J55" s="86"/>
      <c r="K55" s="349"/>
      <c r="L55" s="86"/>
      <c r="M55" s="285"/>
      <c r="N55" s="86"/>
      <c r="O55" s="499"/>
      <c r="P55" s="86"/>
      <c r="Q55" s="540"/>
      <c r="R55" s="86"/>
      <c r="S55" s="499"/>
    </row>
    <row r="56" spans="1:19" customFormat="1" ht="27.75" customHeight="1">
      <c r="C56" s="285"/>
      <c r="D56" s="86"/>
      <c r="E56" s="285"/>
      <c r="F56" s="86"/>
      <c r="G56" s="285"/>
      <c r="H56" s="86"/>
      <c r="I56" s="285"/>
      <c r="J56" s="86"/>
      <c r="K56" s="349"/>
      <c r="L56" s="86"/>
      <c r="M56" s="285"/>
      <c r="N56" s="86"/>
      <c r="O56" s="499"/>
      <c r="P56" s="86"/>
      <c r="Q56" s="540"/>
      <c r="R56" s="86"/>
      <c r="S56" s="499"/>
    </row>
    <row r="57" spans="1:19" customFormat="1" ht="27.75" customHeight="1">
      <c r="C57" s="285"/>
      <c r="D57" s="86"/>
      <c r="E57" s="285"/>
      <c r="F57" s="86"/>
      <c r="G57" s="285"/>
      <c r="H57" s="86"/>
      <c r="I57" s="285"/>
      <c r="J57" s="86"/>
      <c r="K57" s="349"/>
      <c r="L57" s="86"/>
      <c r="M57" s="285"/>
      <c r="N57" s="86"/>
      <c r="O57" s="499"/>
      <c r="P57" s="86"/>
      <c r="Q57" s="540"/>
      <c r="R57" s="86"/>
      <c r="S57" s="499"/>
    </row>
    <row r="58" spans="1:19" customFormat="1" ht="27.75" customHeight="1">
      <c r="C58" s="285"/>
      <c r="D58" s="86"/>
      <c r="E58" s="285"/>
      <c r="F58" s="86"/>
      <c r="G58" s="285"/>
      <c r="H58" s="86"/>
      <c r="I58" s="285"/>
      <c r="J58" s="86"/>
      <c r="K58" s="349"/>
      <c r="L58" s="86"/>
      <c r="M58" s="285"/>
      <c r="N58" s="86"/>
      <c r="O58" s="499"/>
      <c r="P58" s="86"/>
      <c r="Q58" s="540"/>
      <c r="R58" s="86"/>
      <c r="S58" s="499"/>
    </row>
    <row r="59" spans="1:19" customFormat="1" ht="27.75" customHeight="1">
      <c r="C59" s="285"/>
      <c r="D59" s="86"/>
      <c r="E59" s="285"/>
      <c r="F59" s="86"/>
      <c r="G59" s="285"/>
      <c r="H59" s="86"/>
      <c r="I59" s="285"/>
      <c r="J59" s="86"/>
      <c r="K59" s="349"/>
      <c r="L59" s="86"/>
      <c r="M59" s="285"/>
      <c r="N59" s="86"/>
      <c r="O59" s="499"/>
      <c r="P59" s="86"/>
      <c r="Q59" s="540"/>
      <c r="R59" s="86"/>
      <c r="S59" s="499"/>
    </row>
    <row r="60" spans="1:19" customFormat="1" ht="27.75" customHeight="1">
      <c r="C60" s="285"/>
      <c r="D60" s="86"/>
      <c r="E60" s="285"/>
      <c r="F60" s="86"/>
      <c r="G60" s="285"/>
      <c r="H60" s="86"/>
      <c r="I60" s="285"/>
      <c r="J60" s="86"/>
      <c r="K60" s="349"/>
      <c r="L60" s="86"/>
      <c r="M60" s="285"/>
      <c r="N60" s="86"/>
      <c r="O60" s="499"/>
      <c r="P60" s="86"/>
      <c r="Q60" s="540"/>
      <c r="R60" s="86"/>
      <c r="S60" s="499"/>
    </row>
    <row r="61" spans="1:19" customFormat="1" ht="27.75" customHeight="1">
      <c r="C61" s="285"/>
      <c r="D61" s="86"/>
      <c r="E61" s="285"/>
      <c r="F61" s="86"/>
      <c r="G61" s="285"/>
      <c r="H61" s="86"/>
      <c r="I61" s="285"/>
      <c r="J61" s="86"/>
      <c r="K61" s="349"/>
      <c r="L61" s="86"/>
      <c r="M61" s="285"/>
      <c r="N61" s="86"/>
      <c r="O61" s="499"/>
      <c r="P61" s="86"/>
      <c r="Q61" s="540"/>
      <c r="R61" s="86"/>
      <c r="S61" s="499"/>
    </row>
    <row r="62" spans="1:19" customFormat="1"/>
    <row r="63" spans="1:19" customFormat="1"/>
    <row r="64" spans="1:19" customFormat="1"/>
    <row r="65" spans="3:19" customFormat="1"/>
    <row r="66" spans="3:19" customFormat="1"/>
    <row r="67" spans="3:19" customFormat="1"/>
    <row r="68" spans="3:19" customFormat="1"/>
    <row r="69" spans="3:19" customFormat="1"/>
    <row r="70" spans="3:19" customFormat="1"/>
    <row r="71" spans="3:19" customFormat="1" ht="27.75" customHeight="1">
      <c r="C71" s="285"/>
      <c r="D71" s="86"/>
      <c r="E71" s="285"/>
      <c r="F71" s="86"/>
      <c r="G71" s="285"/>
      <c r="H71" s="86"/>
      <c r="I71" s="285"/>
      <c r="J71" s="86"/>
      <c r="K71" s="349"/>
      <c r="L71" s="86"/>
      <c r="M71" s="285"/>
      <c r="N71" s="86"/>
      <c r="O71" s="499"/>
      <c r="P71" s="86"/>
      <c r="Q71" s="540"/>
      <c r="R71" s="86"/>
      <c r="S71" s="499"/>
    </row>
    <row r="72" spans="3:19" customFormat="1" ht="27.75" customHeight="1">
      <c r="C72" s="285"/>
      <c r="D72" s="86"/>
      <c r="E72" s="285"/>
      <c r="F72" s="86"/>
      <c r="G72" s="285"/>
      <c r="H72" s="86"/>
      <c r="I72" s="285"/>
      <c r="J72" s="86"/>
      <c r="K72" s="349"/>
      <c r="L72" s="86"/>
      <c r="M72" s="285"/>
      <c r="N72" s="86"/>
      <c r="O72" s="499"/>
      <c r="P72" s="86"/>
      <c r="Q72" s="540"/>
      <c r="R72" s="86"/>
      <c r="S72" s="499"/>
    </row>
    <row r="73" spans="3:19" customFormat="1" ht="27.75" customHeight="1">
      <c r="C73" s="285"/>
      <c r="D73" s="86"/>
      <c r="E73" s="285"/>
      <c r="F73" s="86"/>
      <c r="G73" s="285"/>
      <c r="H73" s="86"/>
      <c r="I73" s="285"/>
      <c r="J73" s="86"/>
      <c r="K73" s="349"/>
      <c r="L73" s="86"/>
      <c r="M73" s="285"/>
      <c r="N73" s="86"/>
      <c r="O73" s="499"/>
      <c r="P73" s="86"/>
      <c r="Q73" s="540"/>
      <c r="R73" s="86"/>
      <c r="S73" s="499"/>
    </row>
    <row r="74" spans="3:19" customFormat="1" ht="27.75" customHeight="1">
      <c r="C74" s="285"/>
      <c r="D74" s="86"/>
      <c r="E74" s="285"/>
      <c r="F74" s="86"/>
      <c r="G74" s="285"/>
      <c r="H74" s="86"/>
      <c r="I74" s="285"/>
      <c r="J74" s="86"/>
      <c r="K74" s="349"/>
      <c r="L74" s="86"/>
      <c r="M74" s="285"/>
      <c r="N74" s="86"/>
      <c r="O74" s="499"/>
      <c r="P74" s="86"/>
      <c r="Q74" s="540"/>
      <c r="R74" s="86"/>
      <c r="S74" s="499"/>
    </row>
    <row r="75" spans="3:19" customFormat="1" ht="27.75" customHeight="1">
      <c r="C75" s="285"/>
      <c r="D75" s="86"/>
      <c r="E75" s="285"/>
      <c r="F75" s="86"/>
      <c r="G75" s="285"/>
      <c r="H75" s="86"/>
      <c r="I75" s="285"/>
      <c r="J75" s="86"/>
      <c r="K75" s="349"/>
      <c r="L75" s="86"/>
      <c r="M75" s="285"/>
      <c r="N75" s="86"/>
      <c r="O75" s="499"/>
      <c r="P75" s="86"/>
      <c r="Q75" s="540"/>
      <c r="R75" s="86"/>
      <c r="S75" s="499"/>
    </row>
    <row r="76" spans="3:19" customFormat="1" ht="27.75" customHeight="1">
      <c r="C76" s="285"/>
      <c r="D76" s="86"/>
      <c r="E76" s="285"/>
      <c r="F76" s="86"/>
      <c r="G76" s="285"/>
      <c r="H76" s="86"/>
      <c r="I76" s="285"/>
      <c r="J76" s="86"/>
      <c r="K76" s="349"/>
      <c r="L76" s="86"/>
      <c r="M76" s="285"/>
      <c r="N76" s="86"/>
      <c r="O76" s="499"/>
      <c r="P76" s="86"/>
      <c r="Q76" s="540"/>
      <c r="R76" s="86"/>
      <c r="S76" s="49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6"/>
  <sheetViews>
    <sheetView showGridLines="0" workbookViewId="0">
      <selection activeCell="D5" sqref="D5"/>
    </sheetView>
  </sheetViews>
  <sheetFormatPr defaultColWidth="9.140625" defaultRowHeight="12.75"/>
  <cols>
    <col min="1" max="1" width="1.28515625" style="150" customWidth="1"/>
    <col min="2" max="2" width="40.28515625" style="150" customWidth="1"/>
    <col min="3" max="3" width="2.140625" style="217" customWidth="1"/>
    <col min="4" max="5" width="8.7109375" style="527" customWidth="1"/>
    <col min="6" max="6" width="1.5703125" style="102" customWidth="1"/>
    <col min="7" max="7" width="10.85546875" style="536" customWidth="1"/>
    <col min="8" max="8" width="11.140625" style="102" customWidth="1"/>
    <col min="12" max="12" width="40.28515625" style="150" customWidth="1"/>
    <col min="13" max="13" width="2.140625" style="151" customWidth="1"/>
    <col min="14" max="14" width="8.42578125" style="217" customWidth="1"/>
    <col min="15" max="15" width="8.140625" customWidth="1"/>
    <col min="16" max="16" width="1.7109375" customWidth="1"/>
    <col min="17" max="17" width="10.42578125" style="102" customWidth="1"/>
    <col min="18" max="18" width="10.7109375" style="102" customWidth="1"/>
  </cols>
  <sheetData>
    <row r="1" spans="1:18" ht="28.5" customHeight="1">
      <c r="A1"/>
      <c r="B1" s="149" t="s">
        <v>3267</v>
      </c>
      <c r="C1" s="182"/>
      <c r="D1" s="441"/>
      <c r="E1" s="441"/>
      <c r="F1" s="182"/>
      <c r="G1" s="214"/>
      <c r="L1"/>
      <c r="M1"/>
      <c r="N1"/>
      <c r="Q1"/>
      <c r="R1"/>
    </row>
    <row r="2" spans="1:18" ht="19.5" customHeight="1">
      <c r="A2"/>
      <c r="B2" s="529"/>
      <c r="C2" s="151"/>
      <c r="D2" s="441"/>
      <c r="E2" s="441"/>
      <c r="F2" s="151"/>
      <c r="G2" s="530"/>
      <c r="H2" s="530"/>
      <c r="L2"/>
      <c r="M2"/>
      <c r="N2"/>
      <c r="Q2"/>
      <c r="R2"/>
    </row>
    <row r="3" spans="1:18" ht="12.75" customHeight="1">
      <c r="A3"/>
      <c r="C3" s="151"/>
      <c r="F3" s="151"/>
      <c r="G3" s="528"/>
      <c r="I3" s="223"/>
      <c r="L3"/>
      <c r="M3"/>
      <c r="N3"/>
      <c r="Q3"/>
      <c r="R3"/>
    </row>
    <row r="4" spans="1:18" ht="31.5" customHeight="1" thickBot="1">
      <c r="A4"/>
      <c r="B4" s="152" t="s">
        <v>584</v>
      </c>
      <c r="C4" s="151"/>
      <c r="D4" s="583" t="s">
        <v>1963</v>
      </c>
      <c r="E4" s="583"/>
      <c r="F4" s="151"/>
      <c r="G4" s="300" t="s">
        <v>3433</v>
      </c>
      <c r="H4" s="301" t="s">
        <v>3434</v>
      </c>
      <c r="L4"/>
      <c r="M4"/>
      <c r="N4"/>
      <c r="Q4"/>
      <c r="R4"/>
    </row>
    <row r="5" spans="1:18" ht="28.5" customHeight="1">
      <c r="A5"/>
      <c r="B5" s="193" t="s">
        <v>586</v>
      </c>
      <c r="C5" s="151"/>
      <c r="D5" s="527">
        <v>110</v>
      </c>
      <c r="E5" s="527">
        <v>135</v>
      </c>
      <c r="F5" s="151"/>
      <c r="G5" s="503">
        <v>49500</v>
      </c>
      <c r="H5" s="504">
        <v>60750</v>
      </c>
      <c r="I5" s="151"/>
      <c r="L5"/>
      <c r="M5"/>
      <c r="N5"/>
      <c r="Q5"/>
      <c r="R5"/>
    </row>
    <row r="6" spans="1:18" ht="28.5" customHeight="1">
      <c r="A6"/>
      <c r="B6" s="531" t="s">
        <v>3268</v>
      </c>
      <c r="C6" s="151"/>
      <c r="D6" s="527">
        <v>100</v>
      </c>
      <c r="E6" s="527">
        <v>125</v>
      </c>
      <c r="F6" s="151"/>
      <c r="G6" s="505">
        <v>45000</v>
      </c>
      <c r="H6" s="506">
        <v>56250</v>
      </c>
      <c r="I6" s="151"/>
      <c r="L6"/>
      <c r="M6"/>
      <c r="N6"/>
      <c r="Q6"/>
      <c r="R6"/>
    </row>
    <row r="7" spans="1:18" ht="28.5" customHeight="1">
      <c r="A7"/>
      <c r="B7" s="532" t="s">
        <v>3269</v>
      </c>
      <c r="C7" s="151"/>
      <c r="D7" s="527">
        <v>150</v>
      </c>
      <c r="E7" s="527">
        <v>160</v>
      </c>
      <c r="F7" s="151"/>
      <c r="G7" s="505">
        <v>67500</v>
      </c>
      <c r="H7" s="506">
        <v>72000</v>
      </c>
      <c r="I7" s="223"/>
      <c r="L7"/>
      <c r="M7"/>
      <c r="N7"/>
      <c r="Q7"/>
      <c r="R7"/>
    </row>
    <row r="8" spans="1:18" ht="28.5" customHeight="1">
      <c r="A8"/>
      <c r="B8" s="194" t="s">
        <v>3270</v>
      </c>
      <c r="C8" s="151"/>
      <c r="D8" s="527">
        <v>160</v>
      </c>
      <c r="E8" s="527">
        <v>190</v>
      </c>
      <c r="F8" s="151"/>
      <c r="G8" s="505">
        <v>72000</v>
      </c>
      <c r="H8" s="506">
        <v>85500</v>
      </c>
      <c r="L8"/>
      <c r="M8"/>
      <c r="N8"/>
      <c r="Q8"/>
      <c r="R8"/>
    </row>
    <row r="9" spans="1:18" ht="28.5" customHeight="1">
      <c r="A9"/>
      <c r="B9" s="154" t="s">
        <v>587</v>
      </c>
      <c r="C9" s="151"/>
      <c r="D9" s="527">
        <v>115</v>
      </c>
      <c r="E9" s="527">
        <v>125</v>
      </c>
      <c r="F9" s="151"/>
      <c r="G9" s="505">
        <v>51750</v>
      </c>
      <c r="H9" s="506">
        <v>56250</v>
      </c>
      <c r="L9"/>
      <c r="M9"/>
      <c r="N9"/>
      <c r="Q9"/>
      <c r="R9"/>
    </row>
    <row r="10" spans="1:18" ht="28.5" customHeight="1">
      <c r="A10"/>
      <c r="B10" s="154" t="s">
        <v>3271</v>
      </c>
      <c r="C10" s="151"/>
      <c r="D10" s="527">
        <v>118</v>
      </c>
      <c r="E10" s="527">
        <v>130</v>
      </c>
      <c r="F10" s="151"/>
      <c r="G10" s="505">
        <v>53100</v>
      </c>
      <c r="H10" s="506">
        <v>58500</v>
      </c>
      <c r="L10"/>
      <c r="M10"/>
      <c r="N10"/>
      <c r="Q10"/>
      <c r="R10"/>
    </row>
    <row r="11" spans="1:18" ht="28.5" customHeight="1">
      <c r="A11"/>
      <c r="B11" s="154" t="s">
        <v>588</v>
      </c>
      <c r="C11" s="151"/>
      <c r="D11" s="527">
        <v>120</v>
      </c>
      <c r="E11" s="527">
        <v>130</v>
      </c>
      <c r="F11" s="151"/>
      <c r="G11" s="533">
        <v>54000</v>
      </c>
      <c r="H11" s="507">
        <v>58500</v>
      </c>
      <c r="I11" s="151"/>
      <c r="L11"/>
      <c r="M11"/>
      <c r="N11"/>
      <c r="Q11"/>
      <c r="R11"/>
    </row>
    <row r="12" spans="1:18" ht="28.5" customHeight="1">
      <c r="A12"/>
      <c r="B12" s="154" t="s">
        <v>589</v>
      </c>
      <c r="C12" s="151"/>
      <c r="D12" s="527">
        <v>125</v>
      </c>
      <c r="E12" s="527">
        <v>135</v>
      </c>
      <c r="F12" s="151"/>
      <c r="G12" s="503">
        <v>56250</v>
      </c>
      <c r="H12" s="504">
        <v>60750</v>
      </c>
      <c r="L12"/>
      <c r="M12"/>
      <c r="N12"/>
      <c r="Q12"/>
      <c r="R12"/>
    </row>
    <row r="13" spans="1:18" ht="28.5" customHeight="1">
      <c r="A13"/>
      <c r="B13" s="154" t="s">
        <v>3272</v>
      </c>
      <c r="C13" s="151"/>
      <c r="D13" s="527">
        <v>95</v>
      </c>
      <c r="E13" s="527">
        <v>105</v>
      </c>
      <c r="F13" s="502"/>
      <c r="G13" s="505">
        <v>42750</v>
      </c>
      <c r="H13" s="506">
        <v>47250</v>
      </c>
      <c r="L13"/>
      <c r="M13"/>
      <c r="N13"/>
      <c r="Q13"/>
      <c r="R13"/>
    </row>
    <row r="14" spans="1:18" ht="28.5" customHeight="1">
      <c r="A14"/>
      <c r="B14" s="153" t="s">
        <v>590</v>
      </c>
      <c r="C14" s="184"/>
      <c r="D14" s="527">
        <v>95</v>
      </c>
      <c r="E14" s="527">
        <v>105</v>
      </c>
      <c r="F14" s="184"/>
      <c r="G14" s="505">
        <v>42750</v>
      </c>
      <c r="H14" s="506">
        <v>47250</v>
      </c>
      <c r="L14"/>
      <c r="M14"/>
      <c r="N14"/>
      <c r="Q14"/>
      <c r="R14"/>
    </row>
    <row r="15" spans="1:18" ht="28.5" customHeight="1">
      <c r="A15"/>
      <c r="B15" s="153" t="s">
        <v>3273</v>
      </c>
      <c r="C15" s="151"/>
      <c r="D15" s="527">
        <v>275</v>
      </c>
      <c r="E15" s="527">
        <v>330</v>
      </c>
      <c r="F15" s="151"/>
      <c r="G15" s="533">
        <v>123750</v>
      </c>
      <c r="H15" s="507">
        <v>148500</v>
      </c>
      <c r="I15" s="223"/>
      <c r="L15"/>
      <c r="M15"/>
      <c r="N15"/>
      <c r="Q15"/>
      <c r="R15"/>
    </row>
    <row r="16" spans="1:18" ht="28.5" customHeight="1">
      <c r="A16"/>
      <c r="B16" s="153" t="s">
        <v>3274</v>
      </c>
      <c r="C16" s="183"/>
      <c r="D16" s="527">
        <v>130</v>
      </c>
      <c r="E16" s="527">
        <v>140</v>
      </c>
      <c r="F16" s="183"/>
      <c r="G16" s="533">
        <v>58500</v>
      </c>
      <c r="H16" s="507">
        <v>63000</v>
      </c>
      <c r="L16"/>
      <c r="M16"/>
      <c r="N16"/>
      <c r="Q16"/>
      <c r="R16"/>
    </row>
    <row r="17" spans="1:18" ht="28.5" customHeight="1">
      <c r="A17"/>
      <c r="B17" s="155"/>
      <c r="C17" s="183"/>
      <c r="F17" s="183"/>
      <c r="G17" s="534"/>
      <c r="H17" s="508"/>
      <c r="L17"/>
      <c r="M17"/>
      <c r="N17"/>
      <c r="Q17"/>
      <c r="R17"/>
    </row>
    <row r="18" spans="1:18" ht="28.5" customHeight="1" thickBot="1">
      <c r="A18"/>
      <c r="B18" s="152" t="s">
        <v>591</v>
      </c>
      <c r="C18" s="151"/>
      <c r="D18" s="442"/>
      <c r="E18" s="442"/>
      <c r="F18" s="151"/>
      <c r="G18" s="224" t="s">
        <v>585</v>
      </c>
      <c r="H18" s="300" t="s">
        <v>834</v>
      </c>
      <c r="L18"/>
      <c r="M18"/>
      <c r="N18"/>
      <c r="Q18"/>
      <c r="R18"/>
    </row>
    <row r="19" spans="1:18" ht="31.5" customHeight="1">
      <c r="A19"/>
      <c r="B19" s="153" t="s">
        <v>808</v>
      </c>
      <c r="C19" s="151"/>
      <c r="D19" s="443">
        <v>10</v>
      </c>
      <c r="E19" s="443">
        <v>10</v>
      </c>
      <c r="F19" s="151"/>
      <c r="G19" s="507">
        <v>4500</v>
      </c>
      <c r="H19" s="509">
        <v>0</v>
      </c>
      <c r="L19"/>
      <c r="M19"/>
      <c r="N19"/>
      <c r="Q19"/>
      <c r="R19"/>
    </row>
    <row r="20" spans="1:18" ht="28.5" customHeight="1">
      <c r="A20"/>
      <c r="B20" s="156"/>
      <c r="C20" s="183"/>
      <c r="D20" s="443"/>
      <c r="E20" s="443"/>
      <c r="F20" s="183"/>
      <c r="G20" s="510"/>
      <c r="L20"/>
      <c r="M20"/>
      <c r="N20"/>
      <c r="Q20"/>
      <c r="R20"/>
    </row>
    <row r="21" spans="1:18" ht="28.5" customHeight="1" thickBot="1">
      <c r="A21"/>
      <c r="B21" s="152" t="s">
        <v>592</v>
      </c>
      <c r="C21" s="183"/>
      <c r="F21" s="183"/>
      <c r="G21" s="300" t="s">
        <v>585</v>
      </c>
      <c r="H21" s="301" t="s">
        <v>834</v>
      </c>
      <c r="L21"/>
      <c r="M21"/>
      <c r="N21"/>
      <c r="Q21"/>
      <c r="R21"/>
    </row>
    <row r="22" spans="1:18" ht="32.25" customHeight="1">
      <c r="A22"/>
      <c r="B22" s="157" t="s">
        <v>761</v>
      </c>
      <c r="C22" s="183"/>
      <c r="D22" s="443">
        <v>45</v>
      </c>
      <c r="E22" s="443">
        <v>55</v>
      </c>
      <c r="F22" s="183"/>
      <c r="G22" s="509">
        <v>20250</v>
      </c>
      <c r="H22" s="509">
        <v>24750</v>
      </c>
      <c r="L22"/>
      <c r="M22"/>
      <c r="N22"/>
      <c r="Q22"/>
      <c r="R22"/>
    </row>
    <row r="23" spans="1:18" ht="28.5" customHeight="1">
      <c r="A23"/>
      <c r="B23" s="158" t="s">
        <v>762</v>
      </c>
      <c r="C23" s="183"/>
      <c r="D23" s="443">
        <v>65</v>
      </c>
      <c r="E23" s="443">
        <v>85</v>
      </c>
      <c r="F23" s="183"/>
      <c r="G23" s="507">
        <v>29250</v>
      </c>
      <c r="H23" s="509">
        <v>38250</v>
      </c>
      <c r="L23"/>
      <c r="M23"/>
      <c r="N23"/>
      <c r="Q23"/>
      <c r="R23"/>
    </row>
    <row r="24" spans="1:18" ht="28.5" customHeight="1">
      <c r="A24"/>
      <c r="B24" s="158" t="s">
        <v>593</v>
      </c>
      <c r="C24" s="151"/>
      <c r="D24" s="443">
        <v>65</v>
      </c>
      <c r="E24" s="443">
        <v>85</v>
      </c>
      <c r="F24" s="151"/>
      <c r="G24" s="507">
        <v>29250</v>
      </c>
      <c r="H24" s="509">
        <v>38250</v>
      </c>
      <c r="L24"/>
      <c r="M24"/>
      <c r="N24"/>
      <c r="Q24"/>
      <c r="R24"/>
    </row>
    <row r="25" spans="1:18" ht="28.5" customHeight="1">
      <c r="A25"/>
      <c r="B25" s="159" t="s">
        <v>594</v>
      </c>
      <c r="C25" s="151"/>
      <c r="D25" s="443">
        <v>95</v>
      </c>
      <c r="E25" s="443">
        <v>100</v>
      </c>
      <c r="F25" s="151"/>
      <c r="G25" s="507">
        <v>42750</v>
      </c>
      <c r="H25" s="509">
        <v>45000</v>
      </c>
      <c r="L25"/>
      <c r="M25"/>
      <c r="N25"/>
      <c r="Q25"/>
      <c r="R25"/>
    </row>
    <row r="26" spans="1:18" ht="28.5" customHeight="1">
      <c r="A26"/>
      <c r="B26" s="160" t="s">
        <v>595</v>
      </c>
      <c r="C26" s="183"/>
      <c r="D26" s="527">
        <v>117</v>
      </c>
      <c r="E26" s="527">
        <v>145</v>
      </c>
      <c r="F26" s="183"/>
      <c r="G26" s="507">
        <v>52650</v>
      </c>
      <c r="H26" s="509">
        <v>65250</v>
      </c>
      <c r="L26"/>
      <c r="M26"/>
      <c r="N26"/>
      <c r="Q26"/>
      <c r="R26"/>
    </row>
    <row r="27" spans="1:18" ht="28.5" customHeight="1">
      <c r="A27"/>
      <c r="B27" s="158" t="s">
        <v>596</v>
      </c>
      <c r="C27" s="183"/>
      <c r="D27" s="527">
        <v>130</v>
      </c>
      <c r="E27" s="527">
        <v>156</v>
      </c>
      <c r="F27" s="183"/>
      <c r="G27" s="507">
        <v>58500</v>
      </c>
      <c r="H27" s="509">
        <v>70200</v>
      </c>
      <c r="L27"/>
      <c r="M27"/>
      <c r="N27"/>
      <c r="Q27"/>
      <c r="R27"/>
    </row>
    <row r="28" spans="1:18" ht="28.5" customHeight="1">
      <c r="A28"/>
      <c r="B28" s="161" t="s">
        <v>597</v>
      </c>
      <c r="C28" s="151"/>
      <c r="D28" s="527">
        <v>40</v>
      </c>
      <c r="E28" s="527">
        <v>50</v>
      </c>
      <c r="F28" s="151"/>
      <c r="G28" s="507">
        <v>18000</v>
      </c>
      <c r="H28" s="509">
        <v>22500</v>
      </c>
      <c r="L28"/>
      <c r="M28"/>
      <c r="N28"/>
      <c r="Q28"/>
      <c r="R28"/>
    </row>
    <row r="29" spans="1:18" ht="28.5" customHeight="1">
      <c r="A29"/>
      <c r="B29" s="161" t="s">
        <v>3275</v>
      </c>
      <c r="C29" s="151"/>
      <c r="D29" s="527">
        <v>50</v>
      </c>
      <c r="E29" s="527">
        <v>60</v>
      </c>
      <c r="F29" s="151"/>
      <c r="G29" s="507">
        <v>22500</v>
      </c>
      <c r="H29" s="509">
        <v>27000</v>
      </c>
      <c r="L29"/>
      <c r="M29"/>
      <c r="N29"/>
      <c r="Q29"/>
      <c r="R29"/>
    </row>
    <row r="30" spans="1:18" ht="28.5" customHeight="1">
      <c r="A30"/>
      <c r="B30" s="161" t="s">
        <v>3276</v>
      </c>
      <c r="C30" s="151"/>
      <c r="D30" s="527">
        <v>50</v>
      </c>
      <c r="E30" s="527">
        <v>60</v>
      </c>
      <c r="F30" s="151"/>
      <c r="G30" s="507">
        <v>22500</v>
      </c>
      <c r="H30" s="509">
        <v>27000</v>
      </c>
      <c r="I30" s="12" t="s">
        <v>1967</v>
      </c>
      <c r="L30"/>
      <c r="M30"/>
      <c r="N30"/>
      <c r="Q30"/>
      <c r="R30"/>
    </row>
    <row r="31" spans="1:18" ht="28.5" customHeight="1">
      <c r="A31"/>
      <c r="B31" s="162" t="s">
        <v>598</v>
      </c>
      <c r="C31" s="151"/>
      <c r="D31" s="527">
        <v>60</v>
      </c>
      <c r="E31" s="527">
        <v>72</v>
      </c>
      <c r="F31" s="151"/>
      <c r="G31" s="507">
        <v>27000</v>
      </c>
      <c r="H31" s="509">
        <v>32400</v>
      </c>
      <c r="I31" s="12" t="s">
        <v>1966</v>
      </c>
      <c r="L31"/>
      <c r="M31"/>
      <c r="N31"/>
      <c r="Q31"/>
      <c r="R31"/>
    </row>
    <row r="32" spans="1:18" ht="28.5" customHeight="1">
      <c r="A32"/>
      <c r="B32" s="162" t="s">
        <v>599</v>
      </c>
      <c r="C32" s="151"/>
      <c r="D32" s="527">
        <v>60</v>
      </c>
      <c r="E32" s="527">
        <v>72</v>
      </c>
      <c r="F32" s="151"/>
      <c r="G32" s="507">
        <v>27000</v>
      </c>
      <c r="H32" s="509">
        <v>32400</v>
      </c>
      <c r="L32"/>
      <c r="M32"/>
      <c r="N32"/>
      <c r="Q32"/>
      <c r="R32"/>
    </row>
    <row r="33" spans="1:18" ht="28.5" customHeight="1">
      <c r="A33"/>
      <c r="B33" s="162" t="s">
        <v>600</v>
      </c>
      <c r="C33" s="151"/>
      <c r="D33" s="527">
        <v>80</v>
      </c>
      <c r="E33" s="527">
        <v>95</v>
      </c>
      <c r="F33" s="151"/>
      <c r="G33" s="507">
        <v>36000</v>
      </c>
      <c r="H33" s="509">
        <v>42750</v>
      </c>
      <c r="L33"/>
      <c r="M33"/>
      <c r="N33"/>
      <c r="Q33"/>
      <c r="R33"/>
    </row>
    <row r="34" spans="1:18" ht="28.5" customHeight="1">
      <c r="A34"/>
      <c r="B34" s="163" t="s">
        <v>1964</v>
      </c>
      <c r="C34" s="151"/>
      <c r="D34" s="527">
        <v>95</v>
      </c>
      <c r="E34" s="527">
        <v>115</v>
      </c>
      <c r="F34" s="151"/>
      <c r="G34" s="507">
        <v>42750</v>
      </c>
      <c r="H34" s="509">
        <v>51750</v>
      </c>
      <c r="L34"/>
      <c r="M34"/>
      <c r="N34"/>
      <c r="Q34"/>
      <c r="R34"/>
    </row>
    <row r="35" spans="1:18" ht="28.5" customHeight="1">
      <c r="A35"/>
      <c r="B35" s="163" t="s">
        <v>3277</v>
      </c>
      <c r="C35" s="151"/>
      <c r="D35" s="527">
        <v>117</v>
      </c>
      <c r="E35" s="527">
        <v>145</v>
      </c>
      <c r="F35" s="151"/>
      <c r="G35" s="507">
        <v>52650</v>
      </c>
      <c r="H35" s="509">
        <v>65250</v>
      </c>
      <c r="L35"/>
      <c r="M35"/>
      <c r="N35"/>
      <c r="Q35"/>
      <c r="R35"/>
    </row>
    <row r="36" spans="1:18" ht="28.5" customHeight="1">
      <c r="A36"/>
      <c r="B36" s="163" t="s">
        <v>1965</v>
      </c>
      <c r="C36" s="151"/>
      <c r="D36" s="527">
        <v>128</v>
      </c>
      <c r="E36" s="527">
        <v>155</v>
      </c>
      <c r="F36" s="151"/>
      <c r="G36" s="507">
        <v>57600</v>
      </c>
      <c r="H36" s="509">
        <v>69750</v>
      </c>
      <c r="L36"/>
      <c r="M36"/>
      <c r="N36"/>
      <c r="Q36"/>
      <c r="R36"/>
    </row>
    <row r="37" spans="1:18" ht="28.5" customHeight="1">
      <c r="A37"/>
      <c r="B37" s="154" t="s">
        <v>601</v>
      </c>
      <c r="C37" s="151"/>
      <c r="D37" s="527">
        <v>75</v>
      </c>
      <c r="E37" s="527">
        <v>80</v>
      </c>
      <c r="F37" s="151"/>
      <c r="G37" s="507">
        <v>33750</v>
      </c>
      <c r="H37" s="509">
        <v>36000</v>
      </c>
      <c r="L37"/>
      <c r="M37"/>
      <c r="N37"/>
      <c r="Q37"/>
      <c r="R37"/>
    </row>
    <row r="38" spans="1:18" ht="28.5" customHeight="1">
      <c r="A38"/>
      <c r="B38" s="161" t="s">
        <v>602</v>
      </c>
      <c r="C38" s="151"/>
      <c r="D38" s="527">
        <v>102</v>
      </c>
      <c r="E38" s="527">
        <v>113</v>
      </c>
      <c r="F38" s="151"/>
      <c r="G38" s="507">
        <v>45900</v>
      </c>
      <c r="H38" s="509">
        <v>50850</v>
      </c>
      <c r="L38"/>
      <c r="M38"/>
      <c r="N38"/>
      <c r="Q38"/>
      <c r="R38"/>
    </row>
    <row r="39" spans="1:18" ht="28.5" customHeight="1">
      <c r="A39"/>
      <c r="B39" s="154" t="s">
        <v>763</v>
      </c>
      <c r="C39" s="183"/>
      <c r="D39" s="527">
        <v>235</v>
      </c>
      <c r="E39" s="527">
        <v>273</v>
      </c>
      <c r="F39" s="183"/>
      <c r="G39" s="507">
        <v>105750</v>
      </c>
      <c r="H39" s="509">
        <v>122850</v>
      </c>
      <c r="L39"/>
      <c r="M39"/>
      <c r="N39"/>
      <c r="Q39"/>
      <c r="R39"/>
    </row>
    <row r="40" spans="1:18" ht="28.5" customHeight="1">
      <c r="A40"/>
      <c r="B40" s="154" t="s">
        <v>603</v>
      </c>
      <c r="C40" s="183"/>
      <c r="D40" s="527">
        <v>208</v>
      </c>
      <c r="E40" s="527">
        <v>273</v>
      </c>
      <c r="F40" s="183"/>
      <c r="G40" s="507">
        <v>93600</v>
      </c>
      <c r="H40" s="509">
        <v>122850</v>
      </c>
      <c r="L40"/>
      <c r="M40"/>
      <c r="N40"/>
      <c r="Q40"/>
      <c r="R40"/>
    </row>
    <row r="41" spans="1:18" ht="28.5" customHeight="1">
      <c r="A41"/>
      <c r="B41" s="154" t="s">
        <v>604</v>
      </c>
      <c r="C41" s="183"/>
      <c r="D41" s="527">
        <v>217</v>
      </c>
      <c r="E41" s="527">
        <v>252</v>
      </c>
      <c r="F41" s="183"/>
      <c r="G41" s="507">
        <v>97650</v>
      </c>
      <c r="H41" s="509">
        <v>113400</v>
      </c>
      <c r="L41"/>
      <c r="M41"/>
      <c r="N41"/>
      <c r="Q41"/>
      <c r="R41"/>
    </row>
    <row r="42" spans="1:18" ht="28.5" customHeight="1">
      <c r="A42"/>
      <c r="B42" s="153" t="s">
        <v>605</v>
      </c>
      <c r="C42" s="183"/>
      <c r="D42" s="527">
        <v>153</v>
      </c>
      <c r="E42" s="527">
        <v>170</v>
      </c>
      <c r="F42" s="183"/>
      <c r="G42" s="507">
        <v>68850</v>
      </c>
      <c r="H42" s="509">
        <v>76500</v>
      </c>
      <c r="L42"/>
      <c r="M42"/>
      <c r="N42"/>
      <c r="Q42"/>
      <c r="R42"/>
    </row>
    <row r="43" spans="1:18" ht="28.5" customHeight="1">
      <c r="A43"/>
      <c r="B43" s="154" t="s">
        <v>606</v>
      </c>
      <c r="C43" s="183"/>
      <c r="D43" s="527">
        <v>127</v>
      </c>
      <c r="E43" s="527">
        <v>140</v>
      </c>
      <c r="F43" s="183"/>
      <c r="G43" s="507">
        <v>57150</v>
      </c>
      <c r="H43" s="509">
        <v>63000</v>
      </c>
      <c r="L43"/>
      <c r="M43"/>
      <c r="N43"/>
      <c r="Q43"/>
      <c r="R43"/>
    </row>
    <row r="44" spans="1:18" ht="28.5" customHeight="1">
      <c r="A44"/>
      <c r="B44" s="156"/>
      <c r="C44" s="183"/>
      <c r="D44" s="443"/>
      <c r="E44" s="443"/>
      <c r="F44" s="183"/>
      <c r="G44" s="511"/>
      <c r="L44"/>
      <c r="M44"/>
      <c r="N44"/>
      <c r="Q44"/>
      <c r="R44"/>
    </row>
    <row r="45" spans="1:18" ht="28.5" customHeight="1" thickBot="1">
      <c r="A45"/>
      <c r="B45" s="152" t="s">
        <v>607</v>
      </c>
      <c r="C45" s="183"/>
      <c r="D45" s="443"/>
      <c r="E45" s="443"/>
      <c r="F45" s="183"/>
      <c r="G45" s="300" t="s">
        <v>585</v>
      </c>
      <c r="H45" s="301" t="s">
        <v>834</v>
      </c>
      <c r="L45"/>
      <c r="M45"/>
      <c r="N45"/>
      <c r="Q45"/>
      <c r="R45"/>
    </row>
    <row r="46" spans="1:18" ht="32.25" customHeight="1">
      <c r="A46"/>
      <c r="B46" s="195" t="s">
        <v>608</v>
      </c>
      <c r="C46" s="183"/>
      <c r="D46" s="443">
        <v>100</v>
      </c>
      <c r="E46" s="443">
        <v>120</v>
      </c>
      <c r="F46" s="183"/>
      <c r="G46" s="509">
        <v>45000</v>
      </c>
      <c r="H46" s="509">
        <v>54000</v>
      </c>
      <c r="L46"/>
      <c r="M46"/>
      <c r="N46"/>
      <c r="Q46"/>
      <c r="R46"/>
    </row>
    <row r="47" spans="1:18" ht="28.5" customHeight="1">
      <c r="A47"/>
      <c r="B47" s="154" t="s">
        <v>609</v>
      </c>
      <c r="C47" s="151"/>
      <c r="D47" s="443">
        <v>100</v>
      </c>
      <c r="E47" s="443">
        <v>120</v>
      </c>
      <c r="F47" s="151"/>
      <c r="G47" s="509">
        <v>45000</v>
      </c>
      <c r="H47" s="509">
        <v>54000</v>
      </c>
      <c r="L47"/>
      <c r="M47"/>
      <c r="N47"/>
      <c r="Q47"/>
      <c r="R47"/>
    </row>
    <row r="48" spans="1:18" ht="28.5" customHeight="1">
      <c r="A48"/>
      <c r="B48" s="162" t="s">
        <v>610</v>
      </c>
      <c r="C48" s="151"/>
      <c r="D48" s="443">
        <v>140</v>
      </c>
      <c r="E48" s="443">
        <v>145</v>
      </c>
      <c r="F48" s="151"/>
      <c r="G48" s="509">
        <v>63000</v>
      </c>
      <c r="H48" s="509">
        <v>65250</v>
      </c>
      <c r="L48"/>
      <c r="M48"/>
      <c r="N48"/>
      <c r="Q48"/>
      <c r="R48"/>
    </row>
    <row r="49" spans="1:18" ht="28.5" customHeight="1">
      <c r="A49"/>
      <c r="B49" s="162" t="s">
        <v>611</v>
      </c>
      <c r="C49" s="151"/>
      <c r="D49" s="443">
        <v>136</v>
      </c>
      <c r="E49" s="443">
        <v>160</v>
      </c>
      <c r="F49" s="151"/>
      <c r="G49" s="509">
        <v>61200</v>
      </c>
      <c r="H49" s="509">
        <v>72000</v>
      </c>
      <c r="L49"/>
      <c r="M49"/>
      <c r="N49"/>
      <c r="Q49"/>
      <c r="R49"/>
    </row>
    <row r="50" spans="1:18" ht="28.5" customHeight="1">
      <c r="A50" s="164"/>
      <c r="B50" s="161" t="s">
        <v>612</v>
      </c>
      <c r="C50" s="527"/>
      <c r="D50" s="443">
        <v>125</v>
      </c>
      <c r="E50" s="443">
        <v>135</v>
      </c>
      <c r="F50" s="512"/>
      <c r="G50" s="509">
        <v>56250</v>
      </c>
      <c r="H50" s="509">
        <v>60750</v>
      </c>
      <c r="L50" s="164"/>
      <c r="N50" s="527"/>
      <c r="O50" s="527"/>
      <c r="P50" s="151"/>
      <c r="Q50" s="512"/>
      <c r="R50" s="528"/>
    </row>
    <row r="51" spans="1:18" ht="28.5" customHeight="1">
      <c r="A51" s="164"/>
      <c r="B51" s="161" t="s">
        <v>613</v>
      </c>
      <c r="C51" s="527"/>
      <c r="D51" s="527">
        <v>115</v>
      </c>
      <c r="E51" s="527">
        <v>130</v>
      </c>
      <c r="F51" s="512"/>
      <c r="G51" s="509">
        <v>51750</v>
      </c>
      <c r="H51" s="509">
        <v>58500</v>
      </c>
      <c r="L51" s="164"/>
      <c r="N51" s="527"/>
      <c r="O51" s="527"/>
      <c r="P51" s="151"/>
      <c r="Q51" s="512"/>
      <c r="R51" s="528"/>
    </row>
    <row r="52" spans="1:18" ht="28.5" customHeight="1">
      <c r="A52" s="164"/>
      <c r="B52" s="154" t="s">
        <v>614</v>
      </c>
      <c r="C52" s="527"/>
      <c r="D52" s="527">
        <v>91</v>
      </c>
      <c r="E52" s="527">
        <v>105</v>
      </c>
      <c r="F52" s="512"/>
      <c r="G52" s="509">
        <v>40950</v>
      </c>
      <c r="H52" s="509">
        <v>47250</v>
      </c>
      <c r="L52" s="164"/>
      <c r="N52" s="527"/>
      <c r="O52" s="527"/>
      <c r="P52" s="151"/>
      <c r="Q52" s="512"/>
      <c r="R52" s="528"/>
    </row>
    <row r="53" spans="1:18" ht="28.5" customHeight="1">
      <c r="A53" s="164"/>
      <c r="B53" s="154" t="s">
        <v>615</v>
      </c>
      <c r="C53" s="527"/>
      <c r="D53" s="527">
        <v>105</v>
      </c>
      <c r="E53" s="527">
        <v>107</v>
      </c>
      <c r="F53" s="512"/>
      <c r="G53" s="509">
        <v>47250</v>
      </c>
      <c r="H53" s="509">
        <v>48150</v>
      </c>
      <c r="L53" s="164"/>
      <c r="N53" s="527"/>
      <c r="O53" s="527"/>
      <c r="P53" s="151"/>
      <c r="Q53" s="512"/>
      <c r="R53" s="528"/>
    </row>
    <row r="54" spans="1:18" ht="28.5" customHeight="1">
      <c r="A54" s="164"/>
      <c r="B54" s="164"/>
      <c r="C54" s="527"/>
      <c r="F54" s="512"/>
      <c r="G54" s="512"/>
      <c r="H54" s="528"/>
      <c r="L54" s="164"/>
      <c r="N54" s="527"/>
      <c r="O54" s="527"/>
      <c r="P54" s="151"/>
      <c r="Q54" s="512"/>
      <c r="R54" s="528"/>
    </row>
    <row r="55" spans="1:18" ht="28.5" customHeight="1">
      <c r="A55" s="164"/>
      <c r="B55" s="164"/>
      <c r="C55" s="527"/>
      <c r="F55" s="512"/>
      <c r="G55" s="512"/>
      <c r="H55" s="528"/>
      <c r="L55" s="164"/>
      <c r="N55" s="527"/>
      <c r="O55" s="527"/>
      <c r="P55" s="151"/>
      <c r="Q55" s="512"/>
      <c r="R55" s="528"/>
    </row>
    <row r="56" spans="1:18" ht="28.5" customHeight="1">
      <c r="A56" s="164"/>
      <c r="B56" s="164"/>
      <c r="C56" s="527"/>
      <c r="F56" s="512"/>
      <c r="G56" s="512"/>
      <c r="H56" s="528"/>
      <c r="L56" s="164"/>
      <c r="N56" s="527"/>
      <c r="O56" s="527"/>
      <c r="P56" s="151"/>
      <c r="Q56" s="512"/>
      <c r="R56" s="528"/>
    </row>
    <row r="57" spans="1:18" ht="28.5" customHeight="1">
      <c r="A57" s="164"/>
      <c r="B57" s="164"/>
      <c r="C57" s="527"/>
      <c r="F57" s="512"/>
      <c r="G57" s="512"/>
      <c r="H57" s="528"/>
      <c r="L57" s="164"/>
      <c r="N57" s="527"/>
      <c r="O57" s="527"/>
      <c r="P57" s="151"/>
      <c r="Q57" s="512"/>
      <c r="R57" s="528"/>
    </row>
    <row r="58" spans="1:18" ht="28.5" customHeight="1">
      <c r="A58" s="164"/>
      <c r="B58" s="164"/>
      <c r="C58" s="527"/>
      <c r="F58" s="512"/>
      <c r="G58" s="512"/>
      <c r="H58" s="528"/>
      <c r="L58" s="164"/>
      <c r="N58" s="527"/>
      <c r="O58" s="527"/>
      <c r="P58" s="151"/>
      <c r="Q58" s="512"/>
      <c r="R58" s="528"/>
    </row>
    <row r="59" spans="1:18" ht="28.5" customHeight="1">
      <c r="A59" s="164"/>
      <c r="B59" s="164"/>
      <c r="C59" s="527"/>
      <c r="F59" s="512"/>
      <c r="G59" s="512"/>
      <c r="H59" s="528"/>
      <c r="L59" s="164"/>
      <c r="N59" s="527"/>
      <c r="O59" s="527"/>
      <c r="P59" s="151"/>
      <c r="Q59" s="512"/>
      <c r="R59" s="528"/>
    </row>
    <row r="60" spans="1:18" ht="28.5" customHeight="1">
      <c r="A60" s="164"/>
      <c r="B60" s="164"/>
      <c r="C60" s="444"/>
      <c r="F60" s="512"/>
      <c r="G60" s="512"/>
      <c r="H60" s="528"/>
      <c r="L60" s="164"/>
      <c r="M60" s="165"/>
      <c r="N60" s="444"/>
      <c r="O60" s="444"/>
      <c r="P60" s="165"/>
      <c r="Q60" s="512"/>
      <c r="R60" s="528"/>
    </row>
    <row r="61" spans="1:18" ht="28.5" customHeight="1">
      <c r="A61" s="164"/>
      <c r="B61" s="164"/>
      <c r="C61" s="444"/>
      <c r="F61" s="512"/>
      <c r="G61" s="512"/>
      <c r="H61" s="528"/>
      <c r="L61" s="164"/>
      <c r="M61" s="165"/>
      <c r="N61" s="444"/>
      <c r="O61" s="444"/>
      <c r="P61" s="165"/>
      <c r="Q61" s="512"/>
      <c r="R61" s="528"/>
    </row>
    <row r="62" spans="1:18" ht="28.5" customHeight="1">
      <c r="A62" s="164"/>
      <c r="B62" s="164"/>
      <c r="C62" s="444"/>
      <c r="F62" s="512"/>
      <c r="G62" s="512"/>
      <c r="H62" s="528"/>
      <c r="L62" s="164"/>
      <c r="M62" s="165"/>
      <c r="N62" s="444"/>
      <c r="O62" s="444"/>
      <c r="P62" s="165"/>
      <c r="Q62" s="512"/>
      <c r="R62" s="528"/>
    </row>
    <row r="63" spans="1:18" ht="28.5" customHeight="1">
      <c r="A63" s="164"/>
      <c r="B63" s="164"/>
      <c r="C63" s="444"/>
      <c r="F63" s="512"/>
      <c r="G63" s="512"/>
      <c r="H63" s="528"/>
      <c r="L63" s="164"/>
      <c r="M63" s="165"/>
      <c r="N63" s="444"/>
      <c r="O63" s="444"/>
      <c r="P63" s="165"/>
      <c r="Q63" s="512"/>
      <c r="R63" s="528"/>
    </row>
    <row r="64" spans="1:18" ht="28.5" customHeight="1">
      <c r="A64" s="164"/>
      <c r="B64" s="164"/>
      <c r="C64" s="444"/>
      <c r="F64" s="512"/>
      <c r="G64" s="512"/>
      <c r="H64" s="528"/>
      <c r="L64" s="164"/>
      <c r="M64" s="165"/>
      <c r="N64" s="444"/>
      <c r="O64" s="444"/>
      <c r="P64" s="165"/>
      <c r="Q64" s="512"/>
      <c r="R64" s="528"/>
    </row>
    <row r="65" spans="1:18" ht="28.5" customHeight="1">
      <c r="A65" s="164"/>
      <c r="B65" s="164"/>
      <c r="C65" s="444"/>
      <c r="D65" s="444"/>
      <c r="E65" s="444"/>
      <c r="F65" s="512"/>
      <c r="G65" s="512"/>
      <c r="H65" s="528"/>
      <c r="L65" s="164"/>
      <c r="M65" s="165"/>
      <c r="N65" s="444"/>
      <c r="O65" s="444"/>
      <c r="P65" s="165"/>
      <c r="Q65" s="512"/>
      <c r="R65" s="528"/>
    </row>
    <row r="66" spans="1:18" ht="28.5" customHeight="1">
      <c r="A66" s="164"/>
      <c r="B66" s="164"/>
      <c r="C66" s="444"/>
      <c r="D66" s="444"/>
      <c r="E66" s="444"/>
      <c r="F66" s="512"/>
      <c r="G66" s="512"/>
      <c r="H66" s="528"/>
      <c r="L66" s="164"/>
      <c r="M66" s="165"/>
      <c r="N66" s="444"/>
      <c r="O66" s="444"/>
      <c r="P66" s="165"/>
      <c r="Q66" s="512"/>
      <c r="R66" s="528"/>
    </row>
    <row r="67" spans="1:18" ht="28.5" customHeight="1">
      <c r="A67" s="164"/>
      <c r="B67" s="164"/>
      <c r="C67" s="444"/>
      <c r="D67" s="444"/>
      <c r="E67" s="444"/>
      <c r="F67" s="512"/>
      <c r="G67" s="512"/>
      <c r="H67" s="528"/>
      <c r="L67" s="164"/>
      <c r="M67" s="165"/>
      <c r="N67" s="444"/>
      <c r="O67" s="444"/>
      <c r="P67" s="165"/>
      <c r="Q67" s="512"/>
      <c r="R67" s="528"/>
    </row>
    <row r="68" spans="1:18" ht="28.5" customHeight="1">
      <c r="A68" s="164"/>
      <c r="B68" s="164"/>
      <c r="C68" s="444"/>
      <c r="D68" s="444"/>
      <c r="E68" s="444"/>
      <c r="F68" s="512"/>
      <c r="G68" s="512"/>
      <c r="H68" s="528"/>
      <c r="L68" s="164"/>
      <c r="M68" s="165"/>
      <c r="N68" s="444"/>
      <c r="O68" s="444"/>
      <c r="P68" s="165"/>
      <c r="Q68" s="512"/>
      <c r="R68" s="528"/>
    </row>
    <row r="69" spans="1:18" ht="28.5" customHeight="1">
      <c r="A69" s="164"/>
      <c r="B69" s="164"/>
      <c r="C69" s="444"/>
      <c r="D69" s="444"/>
      <c r="E69" s="444"/>
      <c r="F69" s="512"/>
      <c r="G69" s="512"/>
      <c r="H69" s="528"/>
      <c r="L69" s="164"/>
      <c r="M69" s="165"/>
      <c r="N69" s="444"/>
      <c r="O69" s="444"/>
      <c r="P69" s="165"/>
      <c r="Q69" s="512"/>
      <c r="R69" s="528"/>
    </row>
    <row r="70" spans="1:18" ht="28.5" customHeight="1">
      <c r="A70" s="164"/>
      <c r="B70" s="164"/>
      <c r="C70" s="444"/>
      <c r="D70" s="444"/>
      <c r="E70" s="444"/>
      <c r="F70" s="512"/>
      <c r="G70" s="512"/>
      <c r="H70" s="528"/>
      <c r="L70" s="164"/>
      <c r="M70" s="165"/>
      <c r="N70" s="444"/>
      <c r="O70" s="444"/>
      <c r="P70" s="165"/>
      <c r="Q70" s="512"/>
      <c r="R70" s="528"/>
    </row>
    <row r="71" spans="1:18" ht="28.5" customHeight="1">
      <c r="A71" s="164"/>
      <c r="B71" s="164"/>
      <c r="C71" s="444"/>
      <c r="D71" s="444"/>
      <c r="E71" s="444"/>
      <c r="F71" s="512"/>
      <c r="G71" s="512"/>
      <c r="H71" s="528"/>
      <c r="L71" s="164"/>
      <c r="M71" s="165"/>
      <c r="N71" s="444"/>
      <c r="O71" s="444"/>
      <c r="P71" s="165"/>
      <c r="Q71" s="512"/>
      <c r="R71" s="528"/>
    </row>
    <row r="72" spans="1:18" ht="28.5" customHeight="1">
      <c r="A72" s="164"/>
      <c r="B72" s="164"/>
      <c r="C72" s="444"/>
      <c r="D72" s="444"/>
      <c r="E72" s="444"/>
      <c r="F72" s="512"/>
      <c r="G72" s="512"/>
      <c r="H72" s="528"/>
      <c r="L72" s="164"/>
      <c r="M72" s="165"/>
      <c r="N72" s="444"/>
      <c r="O72" s="444"/>
      <c r="P72" s="165"/>
      <c r="Q72" s="512"/>
      <c r="R72" s="528"/>
    </row>
    <row r="73" spans="1:18" ht="28.5" customHeight="1">
      <c r="A73" s="164"/>
      <c r="B73" s="164"/>
      <c r="C73" s="444"/>
      <c r="D73" s="444"/>
      <c r="E73" s="444"/>
      <c r="F73" s="512"/>
      <c r="G73" s="512"/>
      <c r="H73" s="528"/>
      <c r="L73" s="164"/>
      <c r="M73" s="165"/>
      <c r="N73" s="444"/>
      <c r="O73" s="444"/>
      <c r="P73" s="165"/>
      <c r="Q73" s="512"/>
      <c r="R73" s="528"/>
    </row>
    <row r="74" spans="1:18" ht="28.5" customHeight="1">
      <c r="A74" s="164"/>
      <c r="B74" s="164"/>
      <c r="C74" s="444"/>
      <c r="D74" s="444"/>
      <c r="E74" s="444"/>
      <c r="F74" s="512"/>
      <c r="G74" s="512"/>
      <c r="H74" s="528"/>
      <c r="L74" s="164"/>
      <c r="M74" s="165"/>
      <c r="N74" s="444"/>
      <c r="O74" s="444"/>
      <c r="P74" s="165"/>
      <c r="Q74" s="512"/>
      <c r="R74" s="528"/>
    </row>
    <row r="75" spans="1:18" ht="28.5" customHeight="1">
      <c r="A75" s="164"/>
      <c r="B75" s="164"/>
      <c r="C75" s="444"/>
      <c r="D75" s="444"/>
      <c r="E75" s="444"/>
      <c r="F75" s="512"/>
      <c r="G75" s="512"/>
      <c r="H75" s="528"/>
      <c r="L75" s="164"/>
      <c r="M75" s="165"/>
      <c r="N75" s="444"/>
      <c r="O75" s="444"/>
      <c r="P75" s="165"/>
      <c r="Q75" s="512"/>
      <c r="R75" s="528"/>
    </row>
    <row r="76" spans="1:18" ht="28.5" customHeight="1">
      <c r="A76" s="164"/>
      <c r="B76" s="164"/>
      <c r="C76" s="444"/>
      <c r="D76" s="444"/>
      <c r="E76" s="444"/>
      <c r="F76" s="512"/>
      <c r="G76" s="512"/>
      <c r="H76" s="528"/>
      <c r="L76" s="164"/>
      <c r="M76" s="165"/>
      <c r="N76" s="444"/>
      <c r="O76" s="444"/>
      <c r="P76" s="165"/>
      <c r="Q76" s="512"/>
      <c r="R76" s="528"/>
    </row>
    <row r="77" spans="1:18" ht="28.5" customHeight="1">
      <c r="A77" s="164"/>
      <c r="B77" s="164"/>
      <c r="C77" s="444"/>
      <c r="D77" s="444"/>
      <c r="E77" s="444"/>
      <c r="F77" s="512"/>
      <c r="G77" s="512"/>
      <c r="H77" s="528"/>
      <c r="L77" s="164"/>
      <c r="M77" s="165"/>
      <c r="N77" s="444"/>
      <c r="O77" s="444"/>
      <c r="P77" s="165"/>
      <c r="Q77" s="512"/>
      <c r="R77" s="528"/>
    </row>
    <row r="78" spans="1:18" ht="28.5" customHeight="1">
      <c r="A78" s="164"/>
      <c r="B78" s="164"/>
      <c r="C78" s="215"/>
      <c r="D78" s="444"/>
      <c r="E78" s="444"/>
      <c r="G78" s="512"/>
      <c r="H78" s="528"/>
      <c r="L78" s="164"/>
      <c r="M78" s="165"/>
      <c r="N78" s="215"/>
      <c r="O78" s="86"/>
    </row>
    <row r="79" spans="1:18" ht="28.5" customHeight="1">
      <c r="A79" s="164"/>
      <c r="B79" s="164"/>
      <c r="C79" s="215"/>
      <c r="D79" s="444"/>
      <c r="E79" s="444"/>
      <c r="G79" s="512"/>
      <c r="H79" s="528"/>
      <c r="L79" s="164"/>
      <c r="M79" s="165"/>
      <c r="N79" s="215"/>
      <c r="O79" s="86"/>
    </row>
    <row r="80" spans="1:18" ht="28.5" customHeight="1">
      <c r="A80" s="164"/>
      <c r="B80" s="164"/>
      <c r="C80" s="215"/>
      <c r="D80" s="444"/>
      <c r="E80" s="444"/>
      <c r="G80" s="512"/>
      <c r="H80" s="528"/>
      <c r="L80" s="164"/>
      <c r="M80" s="165"/>
      <c r="N80" s="215"/>
      <c r="O80" s="86"/>
    </row>
    <row r="81" spans="1:15" customFormat="1" ht="28.5" customHeight="1">
      <c r="A81" s="164"/>
      <c r="B81" s="164"/>
      <c r="C81" s="215"/>
      <c r="D81" s="444"/>
      <c r="E81" s="444"/>
      <c r="F81" s="102"/>
      <c r="G81" s="512"/>
      <c r="H81" s="528"/>
      <c r="L81" s="164"/>
      <c r="M81" s="165"/>
      <c r="N81" s="215"/>
      <c r="O81" s="86"/>
    </row>
    <row r="82" spans="1:15" customFormat="1" ht="28.5" customHeight="1">
      <c r="A82" s="164"/>
      <c r="B82" s="164"/>
      <c r="C82" s="215"/>
      <c r="D82" s="444"/>
      <c r="E82" s="444"/>
      <c r="F82" s="102"/>
      <c r="G82" s="512"/>
      <c r="H82" s="528"/>
      <c r="L82" s="164"/>
      <c r="M82" s="165"/>
      <c r="N82" s="215"/>
      <c r="O82" s="86"/>
    </row>
    <row r="83" spans="1:15" customFormat="1" ht="28.5" customHeight="1">
      <c r="A83" s="164"/>
      <c r="B83" s="164"/>
      <c r="C83" s="215"/>
      <c r="D83" s="444"/>
      <c r="E83" s="444"/>
      <c r="F83" s="102"/>
      <c r="G83" s="512"/>
      <c r="H83" s="528"/>
      <c r="L83" s="164"/>
      <c r="M83" s="165"/>
      <c r="N83" s="215"/>
      <c r="O83" s="86"/>
    </row>
    <row r="84" spans="1:15" customFormat="1" ht="28.5" customHeight="1">
      <c r="A84" s="164"/>
      <c r="B84" s="164"/>
      <c r="C84" s="215"/>
      <c r="D84" s="444"/>
      <c r="E84" s="444"/>
      <c r="F84" s="102"/>
      <c r="G84" s="512"/>
      <c r="H84" s="528"/>
      <c r="L84" s="164"/>
      <c r="M84" s="165"/>
      <c r="N84" s="215"/>
      <c r="O84" s="86"/>
    </row>
    <row r="85" spans="1:15" customFormat="1" ht="28.5" customHeight="1">
      <c r="A85" s="164"/>
      <c r="B85" s="164"/>
      <c r="C85" s="215"/>
      <c r="D85" s="444"/>
      <c r="E85" s="444"/>
      <c r="F85" s="102"/>
      <c r="G85" s="512"/>
      <c r="H85" s="528"/>
      <c r="L85" s="164"/>
      <c r="M85" s="165"/>
      <c r="N85" s="215"/>
      <c r="O85" s="86"/>
    </row>
    <row r="86" spans="1:15" customFormat="1" ht="28.5" customHeight="1">
      <c r="A86" s="164"/>
      <c r="B86" s="164"/>
      <c r="C86" s="215"/>
      <c r="D86" s="444"/>
      <c r="E86" s="444"/>
      <c r="F86" s="102"/>
      <c r="G86" s="512"/>
      <c r="H86" s="528"/>
      <c r="L86" s="164"/>
      <c r="M86" s="165"/>
      <c r="N86" s="215"/>
      <c r="O86" s="86"/>
    </row>
    <row r="87" spans="1:15" customFormat="1" ht="28.5" customHeight="1">
      <c r="A87" s="164"/>
      <c r="B87" s="164"/>
      <c r="C87" s="215"/>
      <c r="D87" s="444"/>
      <c r="E87" s="444"/>
      <c r="F87" s="102"/>
      <c r="G87" s="512"/>
      <c r="H87" s="528"/>
      <c r="L87" s="164"/>
      <c r="M87" s="165"/>
      <c r="N87" s="215"/>
      <c r="O87" s="86"/>
    </row>
    <row r="88" spans="1:15" customFormat="1" ht="28.5" customHeight="1">
      <c r="A88" s="164"/>
      <c r="B88" s="164"/>
      <c r="C88" s="215"/>
      <c r="D88" s="444"/>
      <c r="E88" s="444"/>
      <c r="F88" s="102"/>
      <c r="G88" s="512"/>
      <c r="H88" s="528"/>
      <c r="L88" s="164"/>
      <c r="M88" s="165"/>
      <c r="N88" s="215"/>
      <c r="O88" s="86"/>
    </row>
    <row r="89" spans="1:15" customFormat="1" ht="28.5" customHeight="1">
      <c r="A89" s="164"/>
      <c r="B89" s="164"/>
      <c r="C89" s="215"/>
      <c r="D89" s="444"/>
      <c r="E89" s="444"/>
      <c r="F89" s="102"/>
      <c r="G89" s="512"/>
      <c r="H89" s="528"/>
      <c r="L89" s="164"/>
      <c r="M89" s="165"/>
      <c r="N89" s="215"/>
      <c r="O89" s="86"/>
    </row>
    <row r="90" spans="1:15" customFormat="1" ht="28.5" customHeight="1">
      <c r="A90" s="164"/>
      <c r="B90" s="164"/>
      <c r="C90" s="215"/>
      <c r="D90" s="444"/>
      <c r="E90" s="444"/>
      <c r="F90" s="102"/>
      <c r="G90" s="512"/>
      <c r="H90" s="528"/>
      <c r="L90" s="164"/>
      <c r="M90" s="165"/>
      <c r="N90" s="215"/>
      <c r="O90" s="86"/>
    </row>
    <row r="91" spans="1:15" customFormat="1" ht="28.5" customHeight="1">
      <c r="A91" s="164"/>
      <c r="B91" s="164"/>
      <c r="C91" s="215"/>
      <c r="D91" s="444"/>
      <c r="E91" s="444"/>
      <c r="F91" s="102"/>
      <c r="G91" s="512"/>
      <c r="H91" s="528"/>
      <c r="L91" s="164"/>
      <c r="M91" s="165"/>
      <c r="N91" s="215"/>
      <c r="O91" s="86"/>
    </row>
    <row r="92" spans="1:15" customFormat="1" ht="28.5" customHeight="1">
      <c r="A92" s="164"/>
      <c r="B92" s="164"/>
      <c r="C92" s="215"/>
      <c r="D92" s="444"/>
      <c r="E92" s="444"/>
      <c r="F92" s="102"/>
      <c r="G92" s="512"/>
      <c r="H92" s="528"/>
      <c r="L92" s="164"/>
      <c r="M92" s="165"/>
      <c r="N92" s="215"/>
      <c r="O92" s="86"/>
    </row>
    <row r="93" spans="1:15" customFormat="1" ht="28.5" customHeight="1">
      <c r="A93" s="164"/>
      <c r="B93" s="164"/>
      <c r="C93" s="215"/>
      <c r="D93" s="444"/>
      <c r="E93" s="444"/>
      <c r="F93" s="102"/>
      <c r="G93" s="512"/>
      <c r="H93" s="528"/>
      <c r="L93" s="164"/>
      <c r="M93" s="165"/>
      <c r="N93" s="215"/>
      <c r="O93" s="86"/>
    </row>
    <row r="94" spans="1:15" customFormat="1" ht="28.5" customHeight="1">
      <c r="A94" s="164"/>
      <c r="B94" s="164"/>
      <c r="C94" s="215"/>
      <c r="D94" s="444"/>
      <c r="E94" s="444"/>
      <c r="F94" s="102"/>
      <c r="G94" s="512"/>
      <c r="H94" s="528"/>
      <c r="L94" s="164"/>
      <c r="M94" s="165"/>
      <c r="N94" s="215"/>
      <c r="O94" s="86"/>
    </row>
    <row r="95" spans="1:15" customFormat="1" ht="28.5" customHeight="1">
      <c r="A95" s="164"/>
      <c r="B95" s="164"/>
      <c r="C95" s="215"/>
      <c r="D95" s="444"/>
      <c r="E95" s="444"/>
      <c r="F95" s="102"/>
      <c r="G95" s="512"/>
      <c r="H95" s="528"/>
      <c r="L95" s="164"/>
      <c r="M95" s="165"/>
      <c r="N95" s="215"/>
      <c r="O95" s="86"/>
    </row>
    <row r="96" spans="1:15" customFormat="1" ht="28.5" customHeight="1">
      <c r="A96" s="164"/>
      <c r="B96" s="164"/>
      <c r="C96" s="215"/>
      <c r="D96" s="444"/>
      <c r="E96" s="444"/>
      <c r="F96" s="102"/>
      <c r="G96" s="512"/>
      <c r="H96" s="528"/>
      <c r="L96" s="164"/>
      <c r="M96" s="165"/>
      <c r="N96" s="215"/>
      <c r="O96" s="86"/>
    </row>
    <row r="97" spans="1:15" customFormat="1" ht="28.5" customHeight="1">
      <c r="A97" s="164"/>
      <c r="B97" s="164"/>
      <c r="C97" s="215"/>
      <c r="D97" s="444"/>
      <c r="E97" s="444"/>
      <c r="F97" s="102"/>
      <c r="G97" s="512"/>
      <c r="H97" s="528"/>
      <c r="L97" s="164"/>
      <c r="M97" s="165"/>
      <c r="N97" s="215"/>
      <c r="O97" s="86"/>
    </row>
    <row r="98" spans="1:15" customFormat="1" ht="28.5" customHeight="1">
      <c r="A98" s="164"/>
      <c r="B98" s="164"/>
      <c r="C98" s="215"/>
      <c r="D98" s="444"/>
      <c r="E98" s="444"/>
      <c r="F98" s="102"/>
      <c r="G98" s="512"/>
      <c r="H98" s="528"/>
      <c r="L98" s="164"/>
      <c r="M98" s="165"/>
      <c r="N98" s="215"/>
      <c r="O98" s="86"/>
    </row>
    <row r="99" spans="1:15" customFormat="1" ht="28.5" customHeight="1">
      <c r="A99" s="164"/>
      <c r="B99" s="164"/>
      <c r="C99" s="215"/>
      <c r="D99" s="444"/>
      <c r="E99" s="444"/>
      <c r="F99" s="102"/>
      <c r="G99" s="512"/>
      <c r="H99" s="528"/>
      <c r="L99" s="164"/>
      <c r="M99" s="165"/>
      <c r="N99" s="215"/>
      <c r="O99" s="86"/>
    </row>
    <row r="100" spans="1:15" customFormat="1" ht="28.5" customHeight="1">
      <c r="A100" s="164"/>
      <c r="B100" s="164"/>
      <c r="C100" s="215"/>
      <c r="D100" s="444"/>
      <c r="E100" s="444"/>
      <c r="F100" s="102"/>
      <c r="G100" s="512"/>
      <c r="H100" s="528"/>
      <c r="L100" s="164"/>
      <c r="M100" s="165"/>
      <c r="N100" s="215"/>
      <c r="O100" s="86"/>
    </row>
    <row r="101" spans="1:15" customFormat="1" ht="28.5" customHeight="1">
      <c r="A101" s="164"/>
      <c r="B101" s="164"/>
      <c r="C101" s="215"/>
      <c r="D101" s="444"/>
      <c r="E101" s="444"/>
      <c r="F101" s="102"/>
      <c r="G101" s="512"/>
      <c r="H101" s="528"/>
      <c r="L101" s="164"/>
      <c r="M101" s="165"/>
      <c r="N101" s="215"/>
      <c r="O101" s="86"/>
    </row>
    <row r="102" spans="1:15" customFormat="1" ht="28.5" customHeight="1">
      <c r="A102" s="164"/>
      <c r="B102" s="164"/>
      <c r="C102" s="215"/>
      <c r="D102" s="444"/>
      <c r="E102" s="444"/>
      <c r="F102" s="102"/>
      <c r="G102" s="512"/>
      <c r="H102" s="528"/>
      <c r="L102" s="164"/>
      <c r="M102" s="165"/>
      <c r="N102" s="215"/>
      <c r="O102" s="86"/>
    </row>
    <row r="103" spans="1:15" customFormat="1" ht="28.5" customHeight="1">
      <c r="A103" s="164"/>
      <c r="B103" s="164"/>
      <c r="C103" s="215"/>
      <c r="D103" s="444"/>
      <c r="E103" s="444"/>
      <c r="F103" s="102"/>
      <c r="G103" s="512"/>
      <c r="H103" s="528"/>
      <c r="L103" s="164"/>
      <c r="M103" s="165"/>
      <c r="N103" s="215"/>
      <c r="O103" s="86"/>
    </row>
    <row r="104" spans="1:15" customFormat="1" ht="28.5" customHeight="1">
      <c r="A104" s="164"/>
      <c r="B104" s="164"/>
      <c r="C104" s="215"/>
      <c r="D104" s="444"/>
      <c r="E104" s="444"/>
      <c r="F104" s="102"/>
      <c r="G104" s="512"/>
      <c r="H104" s="528"/>
      <c r="L104" s="164"/>
      <c r="M104" s="165"/>
      <c r="N104" s="215"/>
      <c r="O104" s="86"/>
    </row>
    <row r="105" spans="1:15" customFormat="1" ht="28.5" customHeight="1">
      <c r="A105" s="164"/>
      <c r="B105" s="164"/>
      <c r="C105" s="215"/>
      <c r="D105" s="444"/>
      <c r="E105" s="444"/>
      <c r="F105" s="102"/>
      <c r="G105" s="512"/>
      <c r="H105" s="528"/>
      <c r="L105" s="164"/>
      <c r="M105" s="165"/>
      <c r="N105" s="215"/>
      <c r="O105" s="86"/>
    </row>
    <row r="106" spans="1:15" customFormat="1" ht="28.5" customHeight="1">
      <c r="A106" s="164"/>
      <c r="B106" s="164"/>
      <c r="C106" s="215"/>
      <c r="D106" s="444"/>
      <c r="E106" s="444"/>
      <c r="F106" s="102"/>
      <c r="G106" s="512"/>
      <c r="H106" s="528"/>
      <c r="L106" s="164"/>
      <c r="M106" s="165"/>
      <c r="N106" s="215"/>
      <c r="O106" s="86"/>
    </row>
    <row r="107" spans="1:15" customFormat="1" ht="28.5" customHeight="1">
      <c r="A107" s="164"/>
      <c r="B107" s="164"/>
      <c r="C107" s="215"/>
      <c r="D107" s="444"/>
      <c r="E107" s="444"/>
      <c r="F107" s="102"/>
      <c r="G107" s="512"/>
      <c r="H107" s="528"/>
      <c r="L107" s="164"/>
      <c r="M107" s="165"/>
      <c r="N107" s="215"/>
      <c r="O107" s="86"/>
    </row>
    <row r="108" spans="1:15" customFormat="1" ht="28.5" customHeight="1">
      <c r="A108" s="164"/>
      <c r="B108" s="164"/>
      <c r="C108" s="215"/>
      <c r="D108" s="444"/>
      <c r="E108" s="444"/>
      <c r="F108" s="102"/>
      <c r="G108" s="512"/>
      <c r="H108" s="528"/>
      <c r="L108" s="164"/>
      <c r="M108" s="165"/>
      <c r="N108" s="215"/>
      <c r="O108" s="86"/>
    </row>
    <row r="109" spans="1:15" customFormat="1" ht="28.5" customHeight="1">
      <c r="A109" s="164"/>
      <c r="B109" s="164"/>
      <c r="C109" s="215"/>
      <c r="D109" s="444"/>
      <c r="E109" s="444"/>
      <c r="F109" s="102"/>
      <c r="G109" s="512"/>
      <c r="H109" s="528"/>
      <c r="L109" s="164"/>
      <c r="M109" s="165"/>
      <c r="N109" s="215"/>
      <c r="O109" s="86"/>
    </row>
    <row r="110" spans="1:15" customFormat="1" ht="28.5" customHeight="1">
      <c r="A110" s="164"/>
      <c r="B110" s="164"/>
      <c r="C110" s="215"/>
      <c r="D110" s="444"/>
      <c r="E110" s="444"/>
      <c r="F110" s="102"/>
      <c r="G110" s="512"/>
      <c r="H110" s="528"/>
      <c r="L110" s="164"/>
      <c r="M110" s="165"/>
      <c r="N110" s="215"/>
      <c r="O110" s="86"/>
    </row>
    <row r="111" spans="1:15" customFormat="1" ht="28.5" customHeight="1">
      <c r="A111" s="164"/>
      <c r="B111" s="164"/>
      <c r="C111" s="215"/>
      <c r="D111" s="444"/>
      <c r="E111" s="444"/>
      <c r="F111" s="102"/>
      <c r="G111" s="512"/>
      <c r="H111" s="528"/>
      <c r="L111" s="164"/>
      <c r="M111" s="165"/>
      <c r="N111" s="215"/>
      <c r="O111" s="86"/>
    </row>
    <row r="112" spans="1:15" customFormat="1" ht="28.5" customHeight="1">
      <c r="A112" s="164"/>
      <c r="B112" s="164"/>
      <c r="C112" s="215"/>
      <c r="D112" s="444"/>
      <c r="E112" s="444"/>
      <c r="F112" s="102"/>
      <c r="G112" s="512"/>
      <c r="H112" s="528"/>
      <c r="L112" s="164"/>
      <c r="M112" s="165"/>
      <c r="N112" s="215"/>
      <c r="O112" s="86"/>
    </row>
    <row r="113" spans="1:15" customFormat="1" ht="28.5" customHeight="1">
      <c r="A113" s="164"/>
      <c r="B113" s="164"/>
      <c r="C113" s="215"/>
      <c r="D113" s="444"/>
      <c r="E113" s="444"/>
      <c r="F113" s="102"/>
      <c r="G113" s="512"/>
      <c r="H113" s="528"/>
      <c r="L113" s="164"/>
      <c r="M113" s="165"/>
      <c r="N113" s="215"/>
      <c r="O113" s="86"/>
    </row>
    <row r="114" spans="1:15" customFormat="1" ht="28.5" customHeight="1">
      <c r="A114" s="164"/>
      <c r="B114" s="164"/>
      <c r="C114" s="215"/>
      <c r="D114" s="444"/>
      <c r="E114" s="444"/>
      <c r="F114" s="102"/>
      <c r="G114" s="512"/>
      <c r="H114" s="528"/>
      <c r="L114" s="164"/>
      <c r="M114" s="165"/>
      <c r="N114" s="215"/>
      <c r="O114" s="86"/>
    </row>
    <row r="115" spans="1:15" customFormat="1" ht="28.5" customHeight="1">
      <c r="A115" s="164"/>
      <c r="B115" s="164"/>
      <c r="C115" s="215"/>
      <c r="D115" s="444"/>
      <c r="E115" s="444"/>
      <c r="F115" s="102"/>
      <c r="G115" s="512"/>
      <c r="H115" s="528"/>
      <c r="L115" s="164"/>
      <c r="M115" s="165"/>
      <c r="N115" s="215"/>
      <c r="O115" s="86"/>
    </row>
    <row r="116" spans="1:15" customFormat="1" ht="28.5" customHeight="1">
      <c r="A116" s="164"/>
      <c r="B116" s="164"/>
      <c r="C116" s="215"/>
      <c r="D116" s="444"/>
      <c r="E116" s="444"/>
      <c r="F116" s="102"/>
      <c r="G116" s="512"/>
      <c r="H116" s="528"/>
      <c r="L116" s="164"/>
      <c r="M116" s="165"/>
      <c r="N116" s="215"/>
      <c r="O116" s="86"/>
    </row>
    <row r="117" spans="1:15" customFormat="1" ht="28.5" customHeight="1">
      <c r="A117" s="164"/>
      <c r="B117" s="164"/>
      <c r="C117" s="215"/>
      <c r="D117" s="444"/>
      <c r="E117" s="444"/>
      <c r="F117" s="102"/>
      <c r="G117" s="512"/>
      <c r="H117" s="528"/>
      <c r="L117" s="164"/>
      <c r="M117" s="165"/>
      <c r="N117" s="215"/>
      <c r="O117" s="86"/>
    </row>
    <row r="118" spans="1:15" customFormat="1" ht="28.5" customHeight="1">
      <c r="A118" s="164"/>
      <c r="B118" s="164"/>
      <c r="C118" s="215"/>
      <c r="D118" s="444"/>
      <c r="E118" s="444"/>
      <c r="F118" s="102"/>
      <c r="G118" s="512"/>
      <c r="H118" s="528"/>
      <c r="L118" s="164"/>
      <c r="M118" s="165"/>
      <c r="N118" s="215"/>
      <c r="O118" s="86"/>
    </row>
    <row r="119" spans="1:15" customFormat="1" ht="28.5" customHeight="1">
      <c r="A119" s="164"/>
      <c r="B119" s="164"/>
      <c r="C119" s="215"/>
      <c r="D119" s="444"/>
      <c r="E119" s="444"/>
      <c r="F119" s="102"/>
      <c r="G119" s="512"/>
      <c r="H119" s="528"/>
      <c r="L119" s="164"/>
      <c r="M119" s="165"/>
      <c r="N119" s="215"/>
      <c r="O119" s="86"/>
    </row>
    <row r="120" spans="1:15" customFormat="1" ht="28.5" customHeight="1">
      <c r="A120" s="164"/>
      <c r="B120" s="164"/>
      <c r="C120" s="215"/>
      <c r="D120" s="444"/>
      <c r="E120" s="444"/>
      <c r="F120" s="102"/>
      <c r="G120" s="512"/>
      <c r="H120" s="528"/>
      <c r="L120" s="164"/>
      <c r="M120" s="165"/>
      <c r="N120" s="215"/>
      <c r="O120" s="86"/>
    </row>
    <row r="121" spans="1:15" customFormat="1" ht="28.5" customHeight="1">
      <c r="A121" s="164"/>
      <c r="B121" s="164"/>
      <c r="C121" s="215"/>
      <c r="D121" s="444"/>
      <c r="E121" s="444"/>
      <c r="F121" s="102"/>
      <c r="G121" s="512"/>
      <c r="H121" s="528"/>
      <c r="L121" s="164"/>
      <c r="M121" s="165"/>
      <c r="N121" s="215"/>
      <c r="O121" s="86"/>
    </row>
    <row r="122" spans="1:15" customFormat="1" ht="28.5" customHeight="1">
      <c r="A122" s="164"/>
      <c r="B122" s="164"/>
      <c r="C122" s="215"/>
      <c r="D122" s="444"/>
      <c r="E122" s="444"/>
      <c r="F122" s="102"/>
      <c r="G122" s="512"/>
      <c r="H122" s="528"/>
      <c r="L122" s="164"/>
      <c r="M122" s="165"/>
      <c r="N122" s="215"/>
      <c r="O122" s="86"/>
    </row>
    <row r="123" spans="1:15" customFormat="1" ht="28.5" customHeight="1">
      <c r="A123" s="164"/>
      <c r="B123" s="164"/>
      <c r="C123" s="215"/>
      <c r="D123" s="444"/>
      <c r="E123" s="444"/>
      <c r="F123" s="102"/>
      <c r="G123" s="512"/>
      <c r="H123" s="528"/>
      <c r="L123" s="164"/>
      <c r="M123" s="165"/>
      <c r="N123" s="215"/>
      <c r="O123" s="86"/>
    </row>
    <row r="124" spans="1:15" customFormat="1" ht="28.5" customHeight="1">
      <c r="A124" s="164"/>
      <c r="B124" s="164"/>
      <c r="C124" s="215"/>
      <c r="D124" s="444"/>
      <c r="E124" s="444"/>
      <c r="F124" s="102"/>
      <c r="G124" s="512"/>
      <c r="H124" s="528"/>
      <c r="L124" s="164"/>
      <c r="M124" s="165"/>
      <c r="N124" s="215"/>
      <c r="O124" s="86"/>
    </row>
    <row r="125" spans="1:15" customFormat="1" ht="28.5" customHeight="1">
      <c r="A125" s="164"/>
      <c r="B125" s="164"/>
      <c r="C125" s="215"/>
      <c r="D125" s="444"/>
      <c r="E125" s="444"/>
      <c r="F125" s="102"/>
      <c r="G125" s="512"/>
      <c r="H125" s="528"/>
      <c r="L125" s="164"/>
      <c r="M125" s="165"/>
      <c r="N125" s="215"/>
      <c r="O125" s="86"/>
    </row>
    <row r="126" spans="1:15" customFormat="1" ht="28.5" customHeight="1">
      <c r="A126" s="164"/>
      <c r="B126" s="164"/>
      <c r="C126" s="215"/>
      <c r="D126" s="444"/>
      <c r="E126" s="444"/>
      <c r="F126" s="102"/>
      <c r="G126" s="512"/>
      <c r="H126" s="528"/>
      <c r="L126" s="164"/>
      <c r="M126" s="165"/>
      <c r="N126" s="215"/>
      <c r="O126" s="86"/>
    </row>
    <row r="127" spans="1:15" customFormat="1" ht="28.5" customHeight="1">
      <c r="A127" s="164"/>
      <c r="B127" s="164"/>
      <c r="C127" s="215"/>
      <c r="D127" s="444"/>
      <c r="E127" s="444"/>
      <c r="F127" s="102"/>
      <c r="G127" s="512"/>
      <c r="H127" s="528"/>
      <c r="L127" s="164"/>
      <c r="M127" s="165"/>
      <c r="N127" s="215"/>
      <c r="O127" s="86"/>
    </row>
    <row r="128" spans="1:15" customFormat="1" ht="28.5" customHeight="1">
      <c r="A128" s="164"/>
      <c r="B128" s="164"/>
      <c r="C128" s="215"/>
      <c r="D128" s="444"/>
      <c r="E128" s="444"/>
      <c r="F128" s="102"/>
      <c r="G128" s="512"/>
      <c r="H128" s="528"/>
      <c r="L128" s="164"/>
      <c r="M128" s="165"/>
      <c r="N128" s="215"/>
      <c r="O128" s="86"/>
    </row>
    <row r="129" spans="1:15" customFormat="1" ht="28.5" customHeight="1">
      <c r="A129" s="164"/>
      <c r="B129" s="164"/>
      <c r="C129" s="215"/>
      <c r="D129" s="444"/>
      <c r="E129" s="444"/>
      <c r="F129" s="102"/>
      <c r="G129" s="512"/>
      <c r="H129" s="528"/>
      <c r="L129" s="164"/>
      <c r="M129" s="165"/>
      <c r="N129" s="215"/>
      <c r="O129" s="86"/>
    </row>
    <row r="130" spans="1:15" customFormat="1" ht="28.5" customHeight="1">
      <c r="A130" s="164"/>
      <c r="B130" s="164"/>
      <c r="C130" s="215"/>
      <c r="D130" s="444"/>
      <c r="E130" s="444"/>
      <c r="F130" s="102"/>
      <c r="G130" s="512"/>
      <c r="H130" s="528"/>
      <c r="L130" s="164"/>
      <c r="M130" s="165"/>
      <c r="N130" s="215"/>
      <c r="O130" s="86"/>
    </row>
    <row r="131" spans="1:15" customFormat="1" ht="28.5" customHeight="1">
      <c r="A131" s="164"/>
      <c r="B131" s="164"/>
      <c r="C131" s="215"/>
      <c r="D131" s="444"/>
      <c r="E131" s="444"/>
      <c r="F131" s="102"/>
      <c r="G131" s="512"/>
      <c r="H131" s="528"/>
      <c r="L131" s="164"/>
      <c r="M131" s="165"/>
      <c r="N131" s="215"/>
      <c r="O131" s="86"/>
    </row>
    <row r="132" spans="1:15" customFormat="1" ht="28.5" customHeight="1">
      <c r="A132" s="164"/>
      <c r="B132" s="164"/>
      <c r="C132" s="215"/>
      <c r="D132" s="444"/>
      <c r="E132" s="444"/>
      <c r="F132" s="102"/>
      <c r="G132" s="512"/>
      <c r="H132" s="528"/>
      <c r="L132" s="164"/>
      <c r="M132" s="165"/>
      <c r="N132" s="215"/>
      <c r="O132" s="86"/>
    </row>
    <row r="133" spans="1:15" customFormat="1" ht="28.5" customHeight="1">
      <c r="A133" s="164"/>
      <c r="B133" s="164"/>
      <c r="C133" s="215"/>
      <c r="D133" s="444"/>
      <c r="E133" s="444"/>
      <c r="F133" s="102"/>
      <c r="G133" s="512"/>
      <c r="H133" s="528"/>
      <c r="L133" s="164"/>
      <c r="M133" s="165"/>
      <c r="N133" s="215"/>
      <c r="O133" s="86"/>
    </row>
    <row r="134" spans="1:15" customFormat="1" ht="28.5" customHeight="1">
      <c r="A134" s="164"/>
      <c r="B134" s="164"/>
      <c r="C134" s="215"/>
      <c r="D134" s="444"/>
      <c r="E134" s="444"/>
      <c r="F134" s="102"/>
      <c r="G134" s="512"/>
      <c r="H134" s="528"/>
      <c r="L134" s="164"/>
      <c r="M134" s="165"/>
      <c r="N134" s="215"/>
      <c r="O134" s="86"/>
    </row>
    <row r="135" spans="1:15" customFormat="1" ht="28.5" customHeight="1">
      <c r="A135" s="164"/>
      <c r="B135" s="164"/>
      <c r="C135" s="215"/>
      <c r="D135" s="444"/>
      <c r="E135" s="444"/>
      <c r="F135" s="102"/>
      <c r="G135" s="512"/>
      <c r="H135" s="528"/>
      <c r="L135" s="164"/>
      <c r="M135" s="165"/>
      <c r="N135" s="215"/>
      <c r="O135" s="86"/>
    </row>
    <row r="136" spans="1:15" customFormat="1" ht="28.5" customHeight="1">
      <c r="A136" s="164"/>
      <c r="B136" s="164"/>
      <c r="C136" s="215"/>
      <c r="D136" s="444"/>
      <c r="E136" s="444"/>
      <c r="F136" s="102"/>
      <c r="G136" s="512"/>
      <c r="H136" s="528"/>
      <c r="L136" s="164"/>
      <c r="M136" s="165"/>
      <c r="N136" s="215"/>
      <c r="O136" s="86"/>
    </row>
    <row r="137" spans="1:15" customFormat="1" ht="28.5" customHeight="1">
      <c r="A137" s="164"/>
      <c r="B137" s="164"/>
      <c r="C137" s="215"/>
      <c r="D137" s="444"/>
      <c r="E137" s="444"/>
      <c r="F137" s="102"/>
      <c r="G137" s="512"/>
      <c r="H137" s="528"/>
      <c r="L137" s="164"/>
      <c r="M137" s="165"/>
      <c r="N137" s="215"/>
      <c r="O137" s="86"/>
    </row>
    <row r="138" spans="1:15" customFormat="1" ht="28.5" customHeight="1">
      <c r="A138" s="164"/>
      <c r="B138" s="164"/>
      <c r="C138" s="215"/>
      <c r="D138" s="444"/>
      <c r="E138" s="444"/>
      <c r="F138" s="102"/>
      <c r="G138" s="512"/>
      <c r="H138" s="528"/>
      <c r="L138" s="164"/>
      <c r="M138" s="165"/>
      <c r="N138" s="215"/>
      <c r="O138" s="86"/>
    </row>
    <row r="139" spans="1:15" customFormat="1" ht="28.5" customHeight="1">
      <c r="A139" s="164"/>
      <c r="B139" s="164"/>
      <c r="C139" s="215"/>
      <c r="D139" s="444"/>
      <c r="E139" s="444"/>
      <c r="F139" s="102"/>
      <c r="G139" s="512"/>
      <c r="H139" s="528"/>
      <c r="L139" s="164"/>
      <c r="M139" s="165"/>
      <c r="N139" s="215"/>
      <c r="O139" s="86"/>
    </row>
    <row r="140" spans="1:15" customFormat="1" ht="28.5" customHeight="1">
      <c r="A140" s="164"/>
      <c r="B140" s="164"/>
      <c r="C140" s="215"/>
      <c r="D140" s="444"/>
      <c r="E140" s="444"/>
      <c r="F140" s="102"/>
      <c r="G140" s="512"/>
      <c r="H140" s="528"/>
      <c r="L140" s="164"/>
      <c r="M140" s="165"/>
      <c r="N140" s="215"/>
      <c r="O140" s="86"/>
    </row>
    <row r="141" spans="1:15" customFormat="1" ht="28.5" customHeight="1">
      <c r="A141" s="164"/>
      <c r="B141" s="164"/>
      <c r="C141" s="215"/>
      <c r="D141" s="444"/>
      <c r="E141" s="444"/>
      <c r="F141" s="102"/>
      <c r="G141" s="512"/>
      <c r="H141" s="528"/>
      <c r="L141" s="164"/>
      <c r="M141" s="165"/>
      <c r="N141" s="215"/>
      <c r="O141" s="86"/>
    </row>
    <row r="142" spans="1:15" customFormat="1" ht="28.5" customHeight="1">
      <c r="A142" s="164"/>
      <c r="B142" s="164"/>
      <c r="C142" s="215"/>
      <c r="D142" s="444"/>
      <c r="E142" s="444"/>
      <c r="F142" s="102"/>
      <c r="G142" s="512"/>
      <c r="H142" s="528"/>
      <c r="L142" s="164"/>
      <c r="M142" s="165"/>
      <c r="N142" s="215"/>
      <c r="O142" s="86"/>
    </row>
    <row r="143" spans="1:15" customFormat="1" ht="28.5" customHeight="1">
      <c r="A143" s="164"/>
      <c r="B143" s="164"/>
      <c r="C143" s="215"/>
      <c r="D143" s="444"/>
      <c r="E143" s="444"/>
      <c r="F143" s="102"/>
      <c r="G143" s="512"/>
      <c r="H143" s="528"/>
      <c r="L143" s="164"/>
      <c r="M143" s="165"/>
      <c r="N143" s="215"/>
      <c r="O143" s="86"/>
    </row>
    <row r="144" spans="1:15" customFormat="1" ht="28.5" customHeight="1">
      <c r="A144" s="164"/>
      <c r="B144" s="164"/>
      <c r="C144" s="215"/>
      <c r="D144" s="444"/>
      <c r="E144" s="444"/>
      <c r="F144" s="102"/>
      <c r="G144" s="512"/>
      <c r="H144" s="528"/>
      <c r="L144" s="164"/>
      <c r="M144" s="165"/>
      <c r="N144" s="215"/>
      <c r="O144" s="86"/>
    </row>
    <row r="145" spans="1:15" customFormat="1" ht="28.5" customHeight="1">
      <c r="A145" s="164"/>
      <c r="B145" s="164"/>
      <c r="C145" s="215"/>
      <c r="D145" s="444"/>
      <c r="E145" s="444"/>
      <c r="F145" s="102"/>
      <c r="G145" s="512"/>
      <c r="H145" s="528"/>
      <c r="L145" s="164"/>
      <c r="M145" s="165"/>
      <c r="N145" s="215"/>
      <c r="O145" s="86"/>
    </row>
    <row r="146" spans="1:15" customFormat="1" ht="28.5" customHeight="1">
      <c r="A146" s="164"/>
      <c r="B146" s="164"/>
      <c r="C146" s="215"/>
      <c r="D146" s="444"/>
      <c r="E146" s="444"/>
      <c r="F146" s="102"/>
      <c r="G146" s="512"/>
      <c r="H146" s="528"/>
      <c r="L146" s="164"/>
      <c r="M146" s="165"/>
      <c r="N146" s="215"/>
      <c r="O146" s="86"/>
    </row>
    <row r="147" spans="1:15" customFormat="1" ht="28.5" customHeight="1">
      <c r="A147" s="164"/>
      <c r="B147" s="164"/>
      <c r="C147" s="215"/>
      <c r="D147" s="444"/>
      <c r="E147" s="444"/>
      <c r="F147" s="102"/>
      <c r="G147" s="512"/>
      <c r="H147" s="528"/>
      <c r="L147" s="164"/>
      <c r="M147" s="165"/>
      <c r="N147" s="215"/>
      <c r="O147" s="86"/>
    </row>
    <row r="148" spans="1:15" customFormat="1" ht="28.5" customHeight="1">
      <c r="A148" s="164"/>
      <c r="B148" s="164"/>
      <c r="C148" s="215"/>
      <c r="D148" s="444"/>
      <c r="E148" s="444"/>
      <c r="F148" s="102"/>
      <c r="G148" s="512"/>
      <c r="H148" s="528"/>
      <c r="L148" s="164"/>
      <c r="M148" s="165"/>
      <c r="N148" s="215"/>
      <c r="O148" s="86"/>
    </row>
    <row r="149" spans="1:15" customFormat="1" ht="28.5" customHeight="1">
      <c r="A149" s="164"/>
      <c r="B149" s="164"/>
      <c r="C149" s="215"/>
      <c r="D149" s="444"/>
      <c r="E149" s="444"/>
      <c r="F149" s="102"/>
      <c r="G149" s="512"/>
      <c r="H149" s="528"/>
      <c r="L149" s="164"/>
      <c r="M149" s="165"/>
      <c r="N149" s="215"/>
      <c r="O149" s="86"/>
    </row>
    <row r="150" spans="1:15" customFormat="1" ht="28.5" customHeight="1">
      <c r="A150" s="164"/>
      <c r="B150" s="164"/>
      <c r="C150" s="215"/>
      <c r="D150" s="444"/>
      <c r="E150" s="444"/>
      <c r="F150" s="102"/>
      <c r="G150" s="512"/>
      <c r="H150" s="528"/>
      <c r="L150" s="164"/>
      <c r="M150" s="165"/>
      <c r="N150" s="215"/>
      <c r="O150" s="86"/>
    </row>
    <row r="151" spans="1:15" customFormat="1" ht="28.5" customHeight="1">
      <c r="A151" s="164"/>
      <c r="B151" s="164"/>
      <c r="C151" s="215"/>
      <c r="D151" s="444"/>
      <c r="E151" s="444"/>
      <c r="F151" s="102"/>
      <c r="G151" s="512"/>
      <c r="H151" s="528"/>
      <c r="L151" s="164"/>
      <c r="M151" s="165"/>
      <c r="N151" s="215"/>
      <c r="O151" s="86"/>
    </row>
    <row r="152" spans="1:15" customFormat="1" ht="28.5" customHeight="1">
      <c r="A152" s="164"/>
      <c r="B152" s="164"/>
      <c r="C152" s="215"/>
      <c r="D152" s="444"/>
      <c r="E152" s="444"/>
      <c r="F152" s="102"/>
      <c r="G152" s="512"/>
      <c r="H152" s="528"/>
      <c r="L152" s="164"/>
      <c r="M152" s="165"/>
      <c r="N152" s="215"/>
      <c r="O152" s="86"/>
    </row>
    <row r="153" spans="1:15" customFormat="1" ht="28.5" customHeight="1">
      <c r="A153" s="164"/>
      <c r="B153" s="164"/>
      <c r="C153" s="215"/>
      <c r="D153" s="444"/>
      <c r="E153" s="444"/>
      <c r="F153" s="102"/>
      <c r="G153" s="512"/>
      <c r="H153" s="528"/>
      <c r="L153" s="164"/>
      <c r="M153" s="165"/>
      <c r="N153" s="215"/>
      <c r="O153" s="86"/>
    </row>
    <row r="154" spans="1:15" customFormat="1" ht="28.5" customHeight="1">
      <c r="A154" s="164"/>
      <c r="B154" s="164"/>
      <c r="C154" s="215"/>
      <c r="D154" s="444"/>
      <c r="E154" s="444"/>
      <c r="F154" s="102"/>
      <c r="G154" s="512"/>
      <c r="H154" s="528"/>
      <c r="L154" s="164"/>
      <c r="M154" s="165"/>
      <c r="N154" s="215"/>
      <c r="O154" s="86"/>
    </row>
    <row r="155" spans="1:15" customFormat="1" ht="28.5" customHeight="1">
      <c r="A155" s="164"/>
      <c r="B155" s="164"/>
      <c r="C155" s="215"/>
      <c r="D155" s="444"/>
      <c r="E155" s="444"/>
      <c r="F155" s="102"/>
      <c r="G155" s="512"/>
      <c r="H155" s="528"/>
      <c r="L155" s="164"/>
      <c r="M155" s="165"/>
      <c r="N155" s="215"/>
      <c r="O155" s="86"/>
    </row>
    <row r="156" spans="1:15" customFormat="1" ht="28.5" customHeight="1">
      <c r="A156" s="164"/>
      <c r="B156" s="164"/>
      <c r="C156" s="215"/>
      <c r="D156" s="444"/>
      <c r="E156" s="444"/>
      <c r="F156" s="102"/>
      <c r="G156" s="512"/>
      <c r="H156" s="528"/>
      <c r="L156" s="164"/>
      <c r="M156" s="165"/>
      <c r="N156" s="215"/>
      <c r="O156" s="86"/>
    </row>
    <row r="157" spans="1:15" customFormat="1" ht="28.5" customHeight="1">
      <c r="A157" s="164"/>
      <c r="B157" s="164"/>
      <c r="C157" s="215"/>
      <c r="D157" s="444"/>
      <c r="E157" s="444"/>
      <c r="F157" s="102"/>
      <c r="G157" s="512"/>
      <c r="H157" s="528"/>
      <c r="L157" s="164"/>
      <c r="M157" s="165"/>
      <c r="N157" s="215"/>
      <c r="O157" s="86"/>
    </row>
    <row r="158" spans="1:15" customFormat="1" ht="28.5" customHeight="1">
      <c r="A158" s="164"/>
      <c r="B158" s="164"/>
      <c r="C158" s="215"/>
      <c r="D158" s="444"/>
      <c r="E158" s="444"/>
      <c r="F158" s="102"/>
      <c r="G158" s="512"/>
      <c r="H158" s="528"/>
      <c r="L158" s="164"/>
      <c r="M158" s="165"/>
      <c r="N158" s="215"/>
      <c r="O158" s="86"/>
    </row>
    <row r="159" spans="1:15" customFormat="1" ht="28.5" customHeight="1">
      <c r="A159" s="164"/>
      <c r="B159" s="164"/>
      <c r="C159" s="215"/>
      <c r="D159" s="444"/>
      <c r="E159" s="444"/>
      <c r="F159" s="102"/>
      <c r="G159" s="512"/>
      <c r="H159" s="528"/>
      <c r="L159" s="164"/>
      <c r="M159" s="165"/>
      <c r="N159" s="215"/>
      <c r="O159" s="86"/>
    </row>
    <row r="160" spans="1:15" customFormat="1" ht="28.5" customHeight="1">
      <c r="A160" s="164"/>
      <c r="B160" s="164"/>
      <c r="C160" s="215"/>
      <c r="D160" s="444"/>
      <c r="E160" s="444"/>
      <c r="F160" s="102"/>
      <c r="G160" s="512"/>
      <c r="H160" s="528"/>
      <c r="L160" s="164"/>
      <c r="M160" s="165"/>
      <c r="N160" s="215"/>
      <c r="O160" s="86"/>
    </row>
    <row r="161" spans="1:15" customFormat="1" ht="28.5" customHeight="1">
      <c r="A161" s="164"/>
      <c r="B161" s="164"/>
      <c r="C161" s="215"/>
      <c r="D161" s="444"/>
      <c r="E161" s="444"/>
      <c r="F161" s="102"/>
      <c r="G161" s="512"/>
      <c r="H161" s="528"/>
      <c r="L161" s="164"/>
      <c r="M161" s="165"/>
      <c r="N161" s="215"/>
      <c r="O161" s="86"/>
    </row>
    <row r="162" spans="1:15" customFormat="1" ht="28.5" customHeight="1">
      <c r="A162" s="164"/>
      <c r="B162" s="164"/>
      <c r="C162" s="215"/>
      <c r="D162" s="444"/>
      <c r="E162" s="444"/>
      <c r="F162" s="102"/>
      <c r="G162" s="512"/>
      <c r="H162" s="528"/>
      <c r="L162" s="164"/>
      <c r="M162" s="165"/>
      <c r="N162" s="215"/>
      <c r="O162" s="86"/>
    </row>
    <row r="163" spans="1:15" customFormat="1" ht="28.5" customHeight="1">
      <c r="A163" s="164"/>
      <c r="B163" s="164"/>
      <c r="C163" s="215"/>
      <c r="D163" s="444"/>
      <c r="E163" s="444"/>
      <c r="F163" s="102"/>
      <c r="G163" s="512"/>
      <c r="H163" s="528"/>
      <c r="L163" s="164"/>
      <c r="M163" s="165"/>
      <c r="N163" s="215"/>
      <c r="O163" s="86"/>
    </row>
    <row r="164" spans="1:15" customFormat="1" ht="28.5" customHeight="1">
      <c r="A164" s="164"/>
      <c r="B164" s="164"/>
      <c r="C164" s="215"/>
      <c r="D164" s="444"/>
      <c r="E164" s="444"/>
      <c r="F164" s="102"/>
      <c r="G164" s="512"/>
      <c r="H164" s="528"/>
      <c r="L164" s="164"/>
      <c r="M164" s="165"/>
      <c r="N164" s="215"/>
      <c r="O164" s="86"/>
    </row>
    <row r="165" spans="1:15" customFormat="1" ht="28.5" customHeight="1">
      <c r="A165" s="164"/>
      <c r="B165" s="164"/>
      <c r="C165" s="215"/>
      <c r="D165" s="444"/>
      <c r="E165" s="444"/>
      <c r="F165" s="102"/>
      <c r="G165" s="512"/>
      <c r="H165" s="528"/>
      <c r="L165" s="164"/>
      <c r="M165" s="165"/>
      <c r="N165" s="215"/>
      <c r="O165" s="86"/>
    </row>
    <row r="166" spans="1:15" customFormat="1" ht="28.5" customHeight="1">
      <c r="A166" s="164"/>
      <c r="B166" s="164"/>
      <c r="C166" s="215"/>
      <c r="D166" s="444"/>
      <c r="E166" s="444"/>
      <c r="F166" s="102"/>
      <c r="G166" s="512"/>
      <c r="H166" s="528"/>
      <c r="L166" s="164"/>
      <c r="M166" s="165"/>
      <c r="N166" s="215"/>
      <c r="O166" s="86"/>
    </row>
    <row r="167" spans="1:15" customFormat="1" ht="28.5" customHeight="1">
      <c r="A167" s="164"/>
      <c r="B167" s="164"/>
      <c r="C167" s="215"/>
      <c r="D167" s="444"/>
      <c r="E167" s="444"/>
      <c r="F167" s="102"/>
      <c r="G167" s="512"/>
      <c r="H167" s="528"/>
      <c r="L167" s="164"/>
      <c r="M167" s="165"/>
      <c r="N167" s="215"/>
      <c r="O167" s="86"/>
    </row>
    <row r="168" spans="1:15" customFormat="1" ht="28.5" customHeight="1">
      <c r="A168" s="164"/>
      <c r="B168" s="164"/>
      <c r="C168" s="215"/>
      <c r="D168" s="444"/>
      <c r="E168" s="444"/>
      <c r="F168" s="102"/>
      <c r="G168" s="512"/>
      <c r="H168" s="528"/>
      <c r="L168" s="164"/>
      <c r="M168" s="165"/>
      <c r="N168" s="215"/>
      <c r="O168" s="86"/>
    </row>
    <row r="169" spans="1:15" customFormat="1" ht="28.5" customHeight="1">
      <c r="A169" s="164"/>
      <c r="B169" s="164"/>
      <c r="C169" s="215"/>
      <c r="D169" s="444"/>
      <c r="E169" s="444"/>
      <c r="F169" s="102"/>
      <c r="G169" s="512"/>
      <c r="H169" s="528"/>
      <c r="L169" s="164"/>
      <c r="M169" s="165"/>
      <c r="N169" s="215"/>
      <c r="O169" s="86"/>
    </row>
    <row r="170" spans="1:15" customFormat="1" ht="28.5" customHeight="1">
      <c r="A170" s="164"/>
      <c r="B170" s="164"/>
      <c r="C170" s="215"/>
      <c r="D170" s="444"/>
      <c r="E170" s="444"/>
      <c r="F170" s="102"/>
      <c r="G170" s="512"/>
      <c r="H170" s="528"/>
      <c r="L170" s="164"/>
      <c r="M170" s="165"/>
      <c r="N170" s="215"/>
      <c r="O170" s="86"/>
    </row>
    <row r="171" spans="1:15" customFormat="1" ht="28.5" customHeight="1">
      <c r="A171" s="164"/>
      <c r="B171" s="164"/>
      <c r="C171" s="215"/>
      <c r="D171" s="444"/>
      <c r="E171" s="444"/>
      <c r="F171" s="102"/>
      <c r="G171" s="512"/>
      <c r="H171" s="528"/>
      <c r="L171" s="164"/>
      <c r="M171" s="165"/>
      <c r="N171" s="215"/>
      <c r="O171" s="86"/>
    </row>
    <row r="172" spans="1:15" customFormat="1" ht="28.5" customHeight="1">
      <c r="A172" s="164"/>
      <c r="B172" s="164"/>
      <c r="C172" s="215"/>
      <c r="D172" s="444"/>
      <c r="E172" s="444"/>
      <c r="F172" s="102"/>
      <c r="G172" s="512"/>
      <c r="H172" s="528"/>
      <c r="L172" s="164"/>
      <c r="M172" s="165"/>
      <c r="N172" s="215"/>
      <c r="O172" s="86"/>
    </row>
    <row r="173" spans="1:15" customFormat="1" ht="28.5" customHeight="1">
      <c r="A173" s="164"/>
      <c r="B173" s="164"/>
      <c r="C173" s="215"/>
      <c r="D173" s="444"/>
      <c r="E173" s="444"/>
      <c r="F173" s="102"/>
      <c r="G173" s="512"/>
      <c r="H173" s="528"/>
      <c r="L173" s="164"/>
      <c r="M173" s="165"/>
      <c r="N173" s="215"/>
      <c r="O173" s="86"/>
    </row>
    <row r="174" spans="1:15" customFormat="1" ht="28.5" customHeight="1">
      <c r="A174" s="164"/>
      <c r="B174" s="164"/>
      <c r="C174" s="215"/>
      <c r="D174" s="444"/>
      <c r="E174" s="444"/>
      <c r="F174" s="102"/>
      <c r="G174" s="512"/>
      <c r="H174" s="528"/>
      <c r="L174" s="164"/>
      <c r="M174" s="165"/>
      <c r="N174" s="215"/>
      <c r="O174" s="86"/>
    </row>
    <row r="175" spans="1:15" customFormat="1" ht="28.5" customHeight="1">
      <c r="A175" s="164"/>
      <c r="B175" s="164"/>
      <c r="C175" s="215"/>
      <c r="D175" s="444"/>
      <c r="E175" s="444"/>
      <c r="F175" s="102"/>
      <c r="G175" s="512"/>
      <c r="H175" s="528"/>
      <c r="L175" s="164"/>
      <c r="M175" s="165"/>
      <c r="N175" s="215"/>
      <c r="O175" s="86"/>
    </row>
    <row r="176" spans="1:15" customFormat="1" ht="28.5" customHeight="1">
      <c r="A176" s="164"/>
      <c r="B176" s="164"/>
      <c r="C176" s="215"/>
      <c r="D176" s="444"/>
      <c r="E176" s="444"/>
      <c r="F176" s="102"/>
      <c r="G176" s="512"/>
      <c r="H176" s="528"/>
      <c r="L176" s="164"/>
      <c r="M176" s="165"/>
      <c r="N176" s="215"/>
      <c r="O176" s="86"/>
    </row>
    <row r="177" spans="1:15" customFormat="1" ht="28.5" customHeight="1">
      <c r="A177" s="164"/>
      <c r="B177" s="164"/>
      <c r="C177" s="215"/>
      <c r="D177" s="444"/>
      <c r="E177" s="444"/>
      <c r="F177" s="102"/>
      <c r="G177" s="512"/>
      <c r="H177" s="528"/>
      <c r="L177" s="164"/>
      <c r="M177" s="165"/>
      <c r="N177" s="215"/>
      <c r="O177" s="86"/>
    </row>
    <row r="178" spans="1:15" customFormat="1" ht="28.5" customHeight="1">
      <c r="A178" s="164"/>
      <c r="B178" s="164"/>
      <c r="C178" s="215"/>
      <c r="D178" s="444"/>
      <c r="E178" s="444"/>
      <c r="F178" s="102"/>
      <c r="G178" s="512"/>
      <c r="H178" s="528"/>
      <c r="L178" s="164"/>
      <c r="M178" s="165"/>
      <c r="N178" s="215"/>
      <c r="O178" s="86"/>
    </row>
    <row r="179" spans="1:15" customFormat="1" ht="28.5" customHeight="1">
      <c r="A179" s="164"/>
      <c r="B179" s="164"/>
      <c r="C179" s="215"/>
      <c r="D179" s="444"/>
      <c r="E179" s="444"/>
      <c r="F179" s="102"/>
      <c r="G179" s="512"/>
      <c r="H179" s="528"/>
      <c r="L179" s="164"/>
      <c r="M179" s="165"/>
      <c r="N179" s="215"/>
      <c r="O179" s="86"/>
    </row>
    <row r="180" spans="1:15" customFormat="1" ht="28.5" customHeight="1">
      <c r="A180" s="164"/>
      <c r="B180" s="164"/>
      <c r="C180" s="215"/>
      <c r="D180" s="444"/>
      <c r="E180" s="444"/>
      <c r="F180" s="102"/>
      <c r="G180" s="512"/>
      <c r="H180" s="528"/>
      <c r="L180" s="164"/>
      <c r="M180" s="165"/>
      <c r="N180" s="215"/>
      <c r="O180" s="86"/>
    </row>
    <row r="181" spans="1:15" customFormat="1" ht="28.5" customHeight="1">
      <c r="A181" s="164"/>
      <c r="B181" s="164"/>
      <c r="C181" s="215"/>
      <c r="D181" s="444"/>
      <c r="E181" s="444"/>
      <c r="F181" s="102"/>
      <c r="G181" s="512"/>
      <c r="H181" s="528"/>
      <c r="L181" s="164"/>
      <c r="M181" s="165"/>
      <c r="N181" s="215"/>
      <c r="O181" s="86"/>
    </row>
    <row r="182" spans="1:15" customFormat="1" ht="28.5" customHeight="1">
      <c r="A182" s="164"/>
      <c r="B182" s="164"/>
      <c r="C182" s="215"/>
      <c r="D182" s="444"/>
      <c r="E182" s="444"/>
      <c r="F182" s="102"/>
      <c r="G182" s="512"/>
      <c r="H182" s="528"/>
      <c r="L182" s="164"/>
      <c r="M182" s="165"/>
      <c r="N182" s="215"/>
      <c r="O182" s="86"/>
    </row>
    <row r="183" spans="1:15" customFormat="1" ht="28.5" customHeight="1">
      <c r="A183" s="164"/>
      <c r="B183" s="164"/>
      <c r="C183" s="215"/>
      <c r="D183" s="444"/>
      <c r="E183" s="444"/>
      <c r="F183" s="102"/>
      <c r="G183" s="512"/>
      <c r="H183" s="528"/>
      <c r="L183" s="164"/>
      <c r="M183" s="165"/>
      <c r="N183" s="215"/>
      <c r="O183" s="86"/>
    </row>
    <row r="184" spans="1:15" customFormat="1" ht="28.5" customHeight="1">
      <c r="A184" s="164"/>
      <c r="B184" s="164"/>
      <c r="C184" s="215"/>
      <c r="D184" s="444"/>
      <c r="E184" s="444"/>
      <c r="F184" s="102"/>
      <c r="G184" s="512"/>
      <c r="H184" s="528"/>
      <c r="L184" s="164"/>
      <c r="M184" s="165"/>
      <c r="N184" s="215"/>
      <c r="O184" s="86"/>
    </row>
    <row r="185" spans="1:15" customFormat="1" ht="28.5" customHeight="1">
      <c r="A185" s="164"/>
      <c r="B185" s="164"/>
      <c r="C185" s="215"/>
      <c r="D185" s="444"/>
      <c r="E185" s="444"/>
      <c r="F185" s="102"/>
      <c r="G185" s="512"/>
      <c r="H185" s="528"/>
      <c r="L185" s="164"/>
      <c r="M185" s="165"/>
      <c r="N185" s="215"/>
      <c r="O185" s="86"/>
    </row>
    <row r="186" spans="1:15" customFormat="1" ht="28.5" customHeight="1">
      <c r="A186" s="164"/>
      <c r="B186" s="164"/>
      <c r="C186" s="215"/>
      <c r="D186" s="444"/>
      <c r="E186" s="444"/>
      <c r="F186" s="102"/>
      <c r="G186" s="512"/>
      <c r="H186" s="528"/>
      <c r="L186" s="164"/>
      <c r="M186" s="165"/>
      <c r="N186" s="215"/>
      <c r="O186" s="86"/>
    </row>
    <row r="187" spans="1:15" customFormat="1" ht="28.5" customHeight="1">
      <c r="A187" s="164"/>
      <c r="B187" s="164"/>
      <c r="C187" s="215"/>
      <c r="D187" s="444"/>
      <c r="E187" s="444"/>
      <c r="F187" s="102"/>
      <c r="G187" s="512"/>
      <c r="H187" s="528"/>
      <c r="L187" s="164"/>
      <c r="M187" s="165"/>
      <c r="N187" s="215"/>
      <c r="O187" s="86"/>
    </row>
    <row r="188" spans="1:15" customFormat="1" ht="28.5" customHeight="1">
      <c r="A188" s="164"/>
      <c r="B188" s="164"/>
      <c r="C188" s="215"/>
      <c r="D188" s="444"/>
      <c r="E188" s="444"/>
      <c r="F188" s="102"/>
      <c r="G188" s="512"/>
      <c r="H188" s="528"/>
      <c r="L188" s="164"/>
      <c r="M188" s="165"/>
      <c r="N188" s="215"/>
      <c r="O188" s="86"/>
    </row>
    <row r="189" spans="1:15" customFormat="1" ht="28.5" customHeight="1">
      <c r="A189" s="164"/>
      <c r="B189" s="164"/>
      <c r="C189" s="215"/>
      <c r="D189" s="444"/>
      <c r="E189" s="444"/>
      <c r="F189" s="102"/>
      <c r="G189" s="512"/>
      <c r="H189" s="528"/>
      <c r="L189" s="164"/>
      <c r="M189" s="165"/>
      <c r="N189" s="215"/>
      <c r="O189" s="86"/>
    </row>
    <row r="190" spans="1:15" customFormat="1" ht="28.5" customHeight="1">
      <c r="A190" s="164"/>
      <c r="B190" s="164"/>
      <c r="C190" s="215"/>
      <c r="D190" s="444"/>
      <c r="E190" s="444"/>
      <c r="F190" s="102"/>
      <c r="G190" s="512"/>
      <c r="H190" s="528"/>
      <c r="L190" s="164"/>
      <c r="M190" s="165"/>
      <c r="N190" s="215"/>
      <c r="O190" s="86"/>
    </row>
    <row r="191" spans="1:15" customFormat="1" ht="28.5" customHeight="1">
      <c r="A191" s="164"/>
      <c r="B191" s="164"/>
      <c r="C191" s="215"/>
      <c r="D191" s="444"/>
      <c r="E191" s="444"/>
      <c r="F191" s="102"/>
      <c r="G191" s="512"/>
      <c r="H191" s="528"/>
      <c r="L191" s="164"/>
      <c r="M191" s="165"/>
      <c r="N191" s="215"/>
      <c r="O191" s="86"/>
    </row>
    <row r="192" spans="1:15" customFormat="1" ht="28.5" customHeight="1">
      <c r="A192" s="164"/>
      <c r="B192" s="164"/>
      <c r="C192" s="215"/>
      <c r="D192" s="444"/>
      <c r="E192" s="444"/>
      <c r="F192" s="102"/>
      <c r="G192" s="512"/>
      <c r="H192" s="528"/>
      <c r="L192" s="164"/>
      <c r="M192" s="165"/>
      <c r="N192" s="215"/>
      <c r="O192" s="86"/>
    </row>
    <row r="193" spans="1:15" customFormat="1" ht="28.5" customHeight="1">
      <c r="A193" s="164"/>
      <c r="B193" s="164"/>
      <c r="C193" s="215"/>
      <c r="D193" s="444"/>
      <c r="E193" s="444"/>
      <c r="F193" s="102"/>
      <c r="G193" s="512"/>
      <c r="H193" s="528"/>
      <c r="L193" s="164"/>
      <c r="M193" s="165"/>
      <c r="N193" s="215"/>
      <c r="O193" s="86"/>
    </row>
    <row r="194" spans="1:15" customFormat="1" ht="28.5" customHeight="1">
      <c r="A194" s="164"/>
      <c r="B194" s="164"/>
      <c r="C194" s="215"/>
      <c r="D194" s="444"/>
      <c r="E194" s="444"/>
      <c r="F194" s="102"/>
      <c r="G194" s="512"/>
      <c r="H194" s="528"/>
      <c r="L194" s="164"/>
      <c r="M194" s="165"/>
      <c r="N194" s="215"/>
      <c r="O194" s="86"/>
    </row>
    <row r="195" spans="1:15" customFormat="1" ht="28.5" customHeight="1">
      <c r="A195" s="164"/>
      <c r="B195" s="164"/>
      <c r="C195" s="215"/>
      <c r="D195" s="444"/>
      <c r="E195" s="444"/>
      <c r="F195" s="102"/>
      <c r="G195" s="512"/>
      <c r="H195" s="528"/>
      <c r="L195" s="164"/>
      <c r="M195" s="165"/>
      <c r="N195" s="215"/>
      <c r="O195" s="86"/>
    </row>
    <row r="196" spans="1:15" customFormat="1" ht="28.5" customHeight="1">
      <c r="A196" s="164"/>
      <c r="B196" s="164"/>
      <c r="C196" s="215"/>
      <c r="D196" s="444"/>
      <c r="E196" s="444"/>
      <c r="F196" s="102"/>
      <c r="G196" s="512"/>
      <c r="H196" s="528"/>
      <c r="L196" s="164"/>
      <c r="M196" s="165"/>
      <c r="N196" s="215"/>
      <c r="O196" s="86"/>
    </row>
    <row r="197" spans="1:15" customFormat="1" ht="28.5" customHeight="1">
      <c r="A197" s="164"/>
      <c r="B197" s="164"/>
      <c r="C197" s="215"/>
      <c r="D197" s="444"/>
      <c r="E197" s="444"/>
      <c r="F197" s="102"/>
      <c r="G197" s="512"/>
      <c r="H197" s="528"/>
      <c r="L197" s="164"/>
      <c r="M197" s="165"/>
      <c r="N197" s="215"/>
      <c r="O197" s="86"/>
    </row>
    <row r="198" spans="1:15" customFormat="1" ht="28.5" customHeight="1">
      <c r="A198" s="164"/>
      <c r="B198" s="164"/>
      <c r="C198" s="215"/>
      <c r="D198" s="444"/>
      <c r="E198" s="444"/>
      <c r="F198" s="102"/>
      <c r="G198" s="512"/>
      <c r="H198" s="528"/>
      <c r="L198" s="164"/>
      <c r="M198" s="165"/>
      <c r="N198" s="215"/>
      <c r="O198" s="86"/>
    </row>
    <row r="199" spans="1:15" customFormat="1" ht="28.5" customHeight="1">
      <c r="A199" s="164"/>
      <c r="B199" s="164"/>
      <c r="C199" s="215"/>
      <c r="D199" s="444"/>
      <c r="E199" s="444"/>
      <c r="F199" s="102"/>
      <c r="G199" s="512"/>
      <c r="H199" s="528"/>
      <c r="L199" s="164"/>
      <c r="M199" s="165"/>
      <c r="N199" s="215"/>
      <c r="O199" s="86"/>
    </row>
    <row r="200" spans="1:15" customFormat="1" ht="28.5" customHeight="1">
      <c r="A200" s="164"/>
      <c r="B200" s="164"/>
      <c r="C200" s="215"/>
      <c r="D200" s="444"/>
      <c r="E200" s="444"/>
      <c r="F200" s="102"/>
      <c r="G200" s="512"/>
      <c r="H200" s="528"/>
      <c r="L200" s="164"/>
      <c r="M200" s="165"/>
      <c r="N200" s="215"/>
      <c r="O200" s="86"/>
    </row>
    <row r="201" spans="1:15" customFormat="1" ht="28.5" customHeight="1">
      <c r="A201" s="164"/>
      <c r="B201" s="164"/>
      <c r="C201" s="215"/>
      <c r="D201" s="444"/>
      <c r="E201" s="444"/>
      <c r="F201" s="102"/>
      <c r="G201" s="512"/>
      <c r="H201" s="528"/>
      <c r="L201" s="164"/>
      <c r="M201" s="165"/>
      <c r="N201" s="215"/>
      <c r="O201" s="86"/>
    </row>
    <row r="202" spans="1:15" customFormat="1" ht="28.5" customHeight="1">
      <c r="A202" s="164"/>
      <c r="B202" s="164"/>
      <c r="C202" s="215"/>
      <c r="D202" s="444"/>
      <c r="E202" s="444"/>
      <c r="F202" s="102"/>
      <c r="G202" s="512"/>
      <c r="H202" s="528"/>
      <c r="L202" s="164"/>
      <c r="M202" s="165"/>
      <c r="N202" s="215"/>
      <c r="O202" s="86"/>
    </row>
    <row r="203" spans="1:15" customFormat="1" ht="28.5" customHeight="1">
      <c r="A203" s="164"/>
      <c r="B203" s="164"/>
      <c r="C203" s="215"/>
      <c r="D203" s="444"/>
      <c r="E203" s="444"/>
      <c r="F203" s="102"/>
      <c r="G203" s="512"/>
      <c r="H203" s="528"/>
      <c r="L203" s="164"/>
      <c r="M203" s="165"/>
      <c r="N203" s="215"/>
      <c r="O203" s="86"/>
    </row>
    <row r="204" spans="1:15" customFormat="1" ht="28.5" customHeight="1">
      <c r="A204" s="164"/>
      <c r="B204" s="164"/>
      <c r="C204" s="215"/>
      <c r="D204" s="444"/>
      <c r="E204" s="444"/>
      <c r="F204" s="102"/>
      <c r="G204" s="512"/>
      <c r="H204" s="528"/>
      <c r="L204" s="164"/>
      <c r="M204" s="165"/>
      <c r="N204" s="215"/>
      <c r="O204" s="86"/>
    </row>
    <row r="205" spans="1:15" customFormat="1" ht="28.5" customHeight="1">
      <c r="A205" s="164"/>
      <c r="B205" s="164"/>
      <c r="C205" s="215"/>
      <c r="D205" s="444"/>
      <c r="E205" s="444"/>
      <c r="F205" s="102"/>
      <c r="G205" s="512"/>
      <c r="H205" s="528"/>
      <c r="L205" s="164"/>
      <c r="M205" s="165"/>
      <c r="N205" s="215"/>
      <c r="O205" s="86"/>
    </row>
    <row r="206" spans="1:15" customFormat="1" ht="28.5" customHeight="1">
      <c r="A206" s="164"/>
      <c r="B206" s="164"/>
      <c r="C206" s="215"/>
      <c r="D206" s="444"/>
      <c r="E206" s="444"/>
      <c r="F206" s="102"/>
      <c r="G206" s="512"/>
      <c r="H206" s="528"/>
      <c r="L206" s="164"/>
      <c r="M206" s="165"/>
      <c r="N206" s="215"/>
      <c r="O206" s="86"/>
    </row>
    <row r="207" spans="1:15" customFormat="1" ht="28.5" customHeight="1">
      <c r="A207" s="164"/>
      <c r="B207" s="164"/>
      <c r="C207" s="215"/>
      <c r="D207" s="444"/>
      <c r="E207" s="444"/>
      <c r="F207" s="102"/>
      <c r="G207" s="512"/>
      <c r="H207" s="528"/>
      <c r="L207" s="164"/>
      <c r="M207" s="165"/>
      <c r="N207" s="215"/>
      <c r="O207" s="86"/>
    </row>
    <row r="208" spans="1:15" customFormat="1" ht="28.5" customHeight="1">
      <c r="A208" s="164"/>
      <c r="B208" s="164"/>
      <c r="C208" s="215"/>
      <c r="D208" s="444"/>
      <c r="E208" s="444"/>
      <c r="F208" s="102"/>
      <c r="G208" s="512"/>
      <c r="H208" s="528"/>
      <c r="L208" s="164"/>
      <c r="M208" s="165"/>
      <c r="N208" s="215"/>
      <c r="O208" s="86"/>
    </row>
    <row r="209" spans="1:15" customFormat="1" ht="28.5" customHeight="1">
      <c r="A209" s="164"/>
      <c r="B209" s="164"/>
      <c r="C209" s="215"/>
      <c r="D209" s="444"/>
      <c r="E209" s="444"/>
      <c r="F209" s="102"/>
      <c r="G209" s="512"/>
      <c r="H209" s="528"/>
      <c r="L209" s="164"/>
      <c r="M209" s="165"/>
      <c r="N209" s="215"/>
      <c r="O209" s="86"/>
    </row>
    <row r="210" spans="1:15" customFormat="1" ht="28.5" customHeight="1">
      <c r="A210" s="164"/>
      <c r="B210" s="164"/>
      <c r="C210" s="215"/>
      <c r="D210" s="444"/>
      <c r="E210" s="444"/>
      <c r="F210" s="102"/>
      <c r="G210" s="512"/>
      <c r="H210" s="528"/>
      <c r="L210" s="164"/>
      <c r="M210" s="165"/>
      <c r="N210" s="215"/>
      <c r="O210" s="86"/>
    </row>
    <row r="211" spans="1:15" customFormat="1" ht="28.5" customHeight="1">
      <c r="A211" s="164"/>
      <c r="B211" s="164"/>
      <c r="C211" s="215"/>
      <c r="D211" s="444"/>
      <c r="E211" s="444"/>
      <c r="F211" s="102"/>
      <c r="G211" s="512"/>
      <c r="H211" s="528"/>
      <c r="L211" s="164"/>
      <c r="M211" s="165"/>
      <c r="N211" s="215"/>
      <c r="O211" s="86"/>
    </row>
    <row r="212" spans="1:15" customFormat="1" ht="28.5" customHeight="1">
      <c r="A212" s="164"/>
      <c r="B212" s="164"/>
      <c r="C212" s="215"/>
      <c r="D212" s="444"/>
      <c r="E212" s="444"/>
      <c r="F212" s="102"/>
      <c r="G212" s="512"/>
      <c r="H212" s="528"/>
      <c r="L212" s="164"/>
      <c r="M212" s="165"/>
      <c r="N212" s="215"/>
      <c r="O212" s="86"/>
    </row>
    <row r="213" spans="1:15" customFormat="1" ht="28.5" customHeight="1">
      <c r="A213" s="164"/>
      <c r="B213" s="164"/>
      <c r="C213" s="215"/>
      <c r="D213" s="444"/>
      <c r="E213" s="444"/>
      <c r="F213" s="102"/>
      <c r="G213" s="512"/>
      <c r="H213" s="528"/>
      <c r="L213" s="164"/>
      <c r="M213" s="165"/>
      <c r="N213" s="215"/>
      <c r="O213" s="86"/>
    </row>
    <row r="214" spans="1:15" customFormat="1" ht="28.5" customHeight="1">
      <c r="A214" s="164"/>
      <c r="B214" s="164"/>
      <c r="C214" s="215"/>
      <c r="D214" s="444"/>
      <c r="E214" s="444"/>
      <c r="F214" s="102"/>
      <c r="G214" s="512"/>
      <c r="H214" s="528"/>
      <c r="L214" s="164"/>
      <c r="M214" s="165"/>
      <c r="N214" s="215"/>
      <c r="O214" s="86"/>
    </row>
    <row r="215" spans="1:15" customFormat="1" ht="28.5" customHeight="1">
      <c r="A215" s="164"/>
      <c r="B215" s="164"/>
      <c r="C215" s="215"/>
      <c r="D215" s="444"/>
      <c r="E215" s="444"/>
      <c r="F215" s="102"/>
      <c r="G215" s="512"/>
      <c r="H215" s="528"/>
      <c r="L215" s="164"/>
      <c r="M215" s="165"/>
      <c r="N215" s="215"/>
      <c r="O215" s="86"/>
    </row>
    <row r="216" spans="1:15" customFormat="1" ht="28.5" customHeight="1">
      <c r="A216" s="164"/>
      <c r="B216" s="164"/>
      <c r="C216" s="215"/>
      <c r="D216" s="444"/>
      <c r="E216" s="444"/>
      <c r="F216" s="102"/>
      <c r="G216" s="512"/>
      <c r="H216" s="528"/>
      <c r="L216" s="164"/>
      <c r="M216" s="165"/>
      <c r="N216" s="215"/>
      <c r="O216" s="86"/>
    </row>
    <row r="217" spans="1:15" customFormat="1" ht="28.5" customHeight="1">
      <c r="A217" s="164"/>
      <c r="B217" s="164"/>
      <c r="C217" s="215"/>
      <c r="D217" s="444"/>
      <c r="E217" s="444"/>
      <c r="F217" s="102"/>
      <c r="G217" s="512"/>
      <c r="H217" s="528"/>
      <c r="L217" s="164"/>
      <c r="M217" s="165"/>
      <c r="N217" s="215"/>
      <c r="O217" s="86"/>
    </row>
    <row r="218" spans="1:15" customFormat="1" ht="28.5" customHeight="1">
      <c r="A218" s="164"/>
      <c r="B218" s="164"/>
      <c r="C218" s="215"/>
      <c r="D218" s="444"/>
      <c r="E218" s="444"/>
      <c r="F218" s="102"/>
      <c r="G218" s="512"/>
      <c r="H218" s="528"/>
      <c r="L218" s="164"/>
      <c r="M218" s="165"/>
      <c r="N218" s="215"/>
      <c r="O218" s="86"/>
    </row>
    <row r="219" spans="1:15" customFormat="1" ht="28.5" customHeight="1">
      <c r="A219" s="164"/>
      <c r="B219" s="164"/>
      <c r="C219" s="215"/>
      <c r="D219" s="444"/>
      <c r="E219" s="444"/>
      <c r="F219" s="102"/>
      <c r="G219" s="512"/>
      <c r="H219" s="528"/>
      <c r="L219" s="164"/>
      <c r="M219" s="165"/>
      <c r="N219" s="215"/>
      <c r="O219" s="86"/>
    </row>
    <row r="220" spans="1:15" customFormat="1" ht="28.5" customHeight="1">
      <c r="A220" s="164"/>
      <c r="B220" s="164"/>
      <c r="C220" s="215"/>
      <c r="D220" s="444"/>
      <c r="E220" s="444"/>
      <c r="F220" s="102"/>
      <c r="G220" s="512"/>
      <c r="H220" s="528"/>
      <c r="L220" s="164"/>
      <c r="M220" s="165"/>
      <c r="N220" s="215"/>
      <c r="O220" s="86"/>
    </row>
    <row r="221" spans="1:15" customFormat="1" ht="28.5" customHeight="1">
      <c r="A221" s="164"/>
      <c r="B221" s="164"/>
      <c r="C221" s="215"/>
      <c r="D221" s="444"/>
      <c r="E221" s="444"/>
      <c r="F221" s="102"/>
      <c r="G221" s="512"/>
      <c r="H221" s="528"/>
      <c r="L221" s="164"/>
      <c r="M221" s="165"/>
      <c r="N221" s="215"/>
      <c r="O221" s="86"/>
    </row>
    <row r="222" spans="1:15" customFormat="1" ht="28.5" customHeight="1">
      <c r="A222" s="164"/>
      <c r="B222" s="164"/>
      <c r="C222" s="215"/>
      <c r="D222" s="444"/>
      <c r="E222" s="444"/>
      <c r="F222" s="102"/>
      <c r="G222" s="512"/>
      <c r="H222" s="528"/>
      <c r="L222" s="164"/>
      <c r="M222" s="165"/>
      <c r="N222" s="215"/>
      <c r="O222" s="86"/>
    </row>
    <row r="223" spans="1:15" customFormat="1" ht="28.5" customHeight="1">
      <c r="A223" s="164"/>
      <c r="B223" s="164"/>
      <c r="C223" s="215"/>
      <c r="D223" s="444"/>
      <c r="E223" s="444"/>
      <c r="F223" s="102"/>
      <c r="G223" s="512"/>
      <c r="H223" s="528"/>
      <c r="L223" s="164"/>
      <c r="M223" s="165"/>
      <c r="N223" s="215"/>
      <c r="O223" s="86"/>
    </row>
    <row r="224" spans="1:15" customFormat="1" ht="28.5" customHeight="1">
      <c r="A224" s="164"/>
      <c r="B224" s="164"/>
      <c r="C224" s="215"/>
      <c r="D224" s="444"/>
      <c r="E224" s="444"/>
      <c r="F224" s="102"/>
      <c r="G224" s="512"/>
      <c r="H224" s="528"/>
      <c r="L224" s="164"/>
      <c r="M224" s="165"/>
      <c r="N224" s="215"/>
      <c r="O224" s="86"/>
    </row>
    <row r="225" spans="1:15" customFormat="1" ht="28.5" customHeight="1">
      <c r="A225" s="164"/>
      <c r="B225" s="164"/>
      <c r="C225" s="215"/>
      <c r="D225" s="444"/>
      <c r="E225" s="444"/>
      <c r="F225" s="102"/>
      <c r="G225" s="512"/>
      <c r="H225" s="528"/>
      <c r="L225" s="164"/>
      <c r="M225" s="165"/>
      <c r="N225" s="215"/>
      <c r="O225" s="86"/>
    </row>
    <row r="226" spans="1:15" customFormat="1" ht="28.5" customHeight="1">
      <c r="A226" s="164"/>
      <c r="B226" s="164"/>
      <c r="C226" s="215"/>
      <c r="D226" s="444"/>
      <c r="E226" s="444"/>
      <c r="F226" s="102"/>
      <c r="G226" s="512"/>
      <c r="H226" s="528"/>
      <c r="L226" s="164"/>
      <c r="M226" s="165"/>
      <c r="N226" s="215"/>
      <c r="O226" s="86"/>
    </row>
    <row r="227" spans="1:15" customFormat="1" ht="28.5" customHeight="1">
      <c r="A227" s="164"/>
      <c r="B227" s="164"/>
      <c r="C227" s="215"/>
      <c r="D227" s="444"/>
      <c r="E227" s="444"/>
      <c r="F227" s="102"/>
      <c r="G227" s="512"/>
      <c r="H227" s="528"/>
      <c r="L227" s="164"/>
      <c r="M227" s="165"/>
      <c r="N227" s="215"/>
      <c r="O227" s="86"/>
    </row>
    <row r="228" spans="1:15" customFormat="1" ht="28.5" customHeight="1">
      <c r="A228" s="164"/>
      <c r="B228" s="164"/>
      <c r="C228" s="215"/>
      <c r="D228" s="444"/>
      <c r="E228" s="444"/>
      <c r="F228" s="102"/>
      <c r="G228" s="512"/>
      <c r="H228" s="528"/>
      <c r="L228" s="164"/>
      <c r="M228" s="165"/>
      <c r="N228" s="215"/>
      <c r="O228" s="86"/>
    </row>
    <row r="229" spans="1:15" customFormat="1" ht="28.5" customHeight="1">
      <c r="A229" s="164"/>
      <c r="B229" s="164"/>
      <c r="C229" s="215"/>
      <c r="D229" s="444"/>
      <c r="E229" s="444"/>
      <c r="F229" s="102"/>
      <c r="G229" s="512"/>
      <c r="H229" s="528"/>
      <c r="L229" s="164"/>
      <c r="M229" s="165"/>
      <c r="N229" s="215"/>
      <c r="O229" s="86"/>
    </row>
    <row r="230" spans="1:15" customFormat="1" ht="28.5" customHeight="1">
      <c r="A230" s="164"/>
      <c r="B230" s="164"/>
      <c r="C230" s="215"/>
      <c r="D230" s="444"/>
      <c r="E230" s="444"/>
      <c r="F230" s="102"/>
      <c r="G230" s="512"/>
      <c r="H230" s="528"/>
      <c r="L230" s="164"/>
      <c r="M230" s="165"/>
      <c r="N230" s="215"/>
      <c r="O230" s="86"/>
    </row>
    <row r="231" spans="1:15" customFormat="1" ht="28.5" customHeight="1">
      <c r="A231" s="164"/>
      <c r="B231" s="164"/>
      <c r="C231" s="215"/>
      <c r="D231" s="444"/>
      <c r="E231" s="444"/>
      <c r="F231" s="102"/>
      <c r="G231" s="512"/>
      <c r="H231" s="528"/>
      <c r="L231" s="164"/>
      <c r="M231" s="165"/>
      <c r="N231" s="215"/>
      <c r="O231" s="86"/>
    </row>
    <row r="232" spans="1:15" customFormat="1" ht="28.5" customHeight="1">
      <c r="A232" s="164"/>
      <c r="B232" s="164"/>
      <c r="C232" s="215"/>
      <c r="D232" s="444"/>
      <c r="E232" s="444"/>
      <c r="F232" s="102"/>
      <c r="G232" s="512"/>
      <c r="H232" s="528"/>
      <c r="L232" s="164"/>
      <c r="M232" s="165"/>
      <c r="N232" s="215"/>
      <c r="O232" s="86"/>
    </row>
    <row r="233" spans="1:15" customFormat="1" ht="28.5" customHeight="1">
      <c r="A233" s="164"/>
      <c r="B233" s="164"/>
      <c r="C233" s="215"/>
      <c r="D233" s="444"/>
      <c r="E233" s="444"/>
      <c r="F233" s="102"/>
      <c r="G233" s="512"/>
      <c r="H233" s="528"/>
      <c r="L233" s="164"/>
      <c r="M233" s="165"/>
      <c r="N233" s="215"/>
      <c r="O233" s="86"/>
    </row>
    <row r="234" spans="1:15" customFormat="1" ht="28.5" customHeight="1">
      <c r="A234" s="164"/>
      <c r="B234" s="164"/>
      <c r="C234" s="215"/>
      <c r="D234" s="444"/>
      <c r="E234" s="444"/>
      <c r="F234" s="102"/>
      <c r="G234" s="512"/>
      <c r="H234" s="528"/>
      <c r="L234" s="164"/>
      <c r="M234" s="165"/>
      <c r="N234" s="215"/>
      <c r="O234" s="86"/>
    </row>
    <row r="235" spans="1:15" customFormat="1" ht="28.5" customHeight="1">
      <c r="A235" s="164"/>
      <c r="B235" s="164"/>
      <c r="C235" s="215"/>
      <c r="D235" s="444"/>
      <c r="E235" s="444"/>
      <c r="F235" s="102"/>
      <c r="G235" s="512"/>
      <c r="H235" s="528"/>
      <c r="L235" s="164"/>
      <c r="M235" s="165"/>
      <c r="N235" s="215"/>
      <c r="O235" s="86"/>
    </row>
    <row r="236" spans="1:15" customFormat="1" ht="28.5" customHeight="1">
      <c r="A236" s="164"/>
      <c r="B236" s="164"/>
      <c r="C236" s="215"/>
      <c r="D236" s="444"/>
      <c r="E236" s="444"/>
      <c r="F236" s="102"/>
      <c r="G236" s="512"/>
      <c r="H236" s="528"/>
      <c r="L236" s="164"/>
      <c r="M236" s="165"/>
      <c r="N236" s="215"/>
      <c r="O236" s="86"/>
    </row>
    <row r="237" spans="1:15" customFormat="1" ht="28.5" customHeight="1">
      <c r="A237" s="164"/>
      <c r="B237" s="164"/>
      <c r="C237" s="215"/>
      <c r="D237" s="444"/>
      <c r="E237" s="444"/>
      <c r="F237" s="102"/>
      <c r="G237" s="512"/>
      <c r="H237" s="528"/>
      <c r="L237" s="164"/>
      <c r="M237" s="165"/>
      <c r="N237" s="215"/>
      <c r="O237" s="86"/>
    </row>
    <row r="238" spans="1:15" customFormat="1" ht="28.5" customHeight="1">
      <c r="A238" s="164"/>
      <c r="B238" s="164"/>
      <c r="C238" s="215"/>
      <c r="D238" s="444"/>
      <c r="E238" s="444"/>
      <c r="F238" s="102"/>
      <c r="G238" s="512"/>
      <c r="H238" s="528"/>
      <c r="L238" s="164"/>
      <c r="M238" s="165"/>
      <c r="N238" s="215"/>
      <c r="O238" s="86"/>
    </row>
    <row r="239" spans="1:15" customFormat="1" ht="28.5" customHeight="1">
      <c r="A239" s="164"/>
      <c r="B239" s="164"/>
      <c r="C239" s="215"/>
      <c r="D239" s="444"/>
      <c r="E239" s="444"/>
      <c r="F239" s="102"/>
      <c r="G239" s="512"/>
      <c r="H239" s="528"/>
      <c r="L239" s="164"/>
      <c r="M239" s="165"/>
      <c r="N239" s="215"/>
      <c r="O239" s="86"/>
    </row>
    <row r="240" spans="1:15" customFormat="1" ht="28.5" customHeight="1">
      <c r="A240" s="164"/>
      <c r="B240" s="164"/>
      <c r="C240" s="215"/>
      <c r="D240" s="444"/>
      <c r="E240" s="444"/>
      <c r="F240" s="102"/>
      <c r="G240" s="512"/>
      <c r="H240" s="528"/>
      <c r="L240" s="164"/>
      <c r="M240" s="165"/>
      <c r="N240" s="215"/>
      <c r="O240" s="86"/>
    </row>
    <row r="241" spans="1:15" customFormat="1" ht="28.5" customHeight="1">
      <c r="A241" s="164"/>
      <c r="B241" s="164"/>
      <c r="C241" s="215"/>
      <c r="D241" s="444"/>
      <c r="E241" s="444"/>
      <c r="F241" s="102"/>
      <c r="G241" s="512"/>
      <c r="H241" s="528"/>
      <c r="L241" s="164"/>
      <c r="M241" s="165"/>
      <c r="N241" s="215"/>
      <c r="O241" s="86"/>
    </row>
    <row r="242" spans="1:15" customFormat="1" ht="28.5" customHeight="1">
      <c r="A242" s="164"/>
      <c r="B242" s="164"/>
      <c r="C242" s="215"/>
      <c r="D242" s="444"/>
      <c r="E242" s="444"/>
      <c r="F242" s="102"/>
      <c r="G242" s="512"/>
      <c r="H242" s="528"/>
      <c r="L242" s="164"/>
      <c r="M242" s="165"/>
      <c r="N242" s="215"/>
      <c r="O242" s="86"/>
    </row>
    <row r="243" spans="1:15" customFormat="1" ht="28.5" customHeight="1">
      <c r="A243" s="164"/>
      <c r="B243" s="164"/>
      <c r="C243" s="215"/>
      <c r="D243" s="444"/>
      <c r="E243" s="444"/>
      <c r="F243" s="102"/>
      <c r="G243" s="512"/>
      <c r="H243" s="528"/>
      <c r="L243" s="164"/>
      <c r="M243" s="165"/>
      <c r="N243" s="215"/>
      <c r="O243" s="86"/>
    </row>
    <row r="244" spans="1:15" customFormat="1" ht="28.5" customHeight="1">
      <c r="A244" s="164"/>
      <c r="B244" s="164"/>
      <c r="C244" s="215"/>
      <c r="D244" s="444"/>
      <c r="E244" s="444"/>
      <c r="F244" s="102"/>
      <c r="G244" s="512"/>
      <c r="H244" s="528"/>
      <c r="L244" s="164"/>
      <c r="M244" s="165"/>
      <c r="N244" s="215"/>
      <c r="O244" s="86"/>
    </row>
    <row r="245" spans="1:15" customFormat="1" ht="28.5" customHeight="1">
      <c r="A245" s="164"/>
      <c r="B245" s="164"/>
      <c r="C245" s="215"/>
      <c r="D245" s="444"/>
      <c r="E245" s="444"/>
      <c r="F245" s="102"/>
      <c r="G245" s="512"/>
      <c r="H245" s="528"/>
      <c r="L245" s="164"/>
      <c r="M245" s="165"/>
      <c r="N245" s="215"/>
      <c r="O245" s="86"/>
    </row>
    <row r="246" spans="1:15" customFormat="1" ht="28.5" customHeight="1">
      <c r="A246" s="164"/>
      <c r="B246" s="164"/>
      <c r="C246" s="215"/>
      <c r="D246" s="444"/>
      <c r="E246" s="444"/>
      <c r="F246" s="102"/>
      <c r="G246" s="512"/>
      <c r="H246" s="528"/>
      <c r="L246" s="164"/>
      <c r="M246" s="165"/>
      <c r="N246" s="215"/>
      <c r="O246" s="86"/>
    </row>
    <row r="247" spans="1:15" customFormat="1" ht="28.5" customHeight="1">
      <c r="A247" s="164"/>
      <c r="B247" s="164"/>
      <c r="C247" s="215"/>
      <c r="D247" s="444"/>
      <c r="E247" s="444"/>
      <c r="F247" s="102"/>
      <c r="G247" s="512"/>
      <c r="H247" s="528"/>
      <c r="L247" s="164"/>
      <c r="M247" s="165"/>
      <c r="N247" s="215"/>
      <c r="O247" s="86"/>
    </row>
    <row r="248" spans="1:15" customFormat="1" ht="28.5" customHeight="1">
      <c r="A248" s="164"/>
      <c r="B248" s="164"/>
      <c r="C248" s="215"/>
      <c r="D248" s="444"/>
      <c r="E248" s="444"/>
      <c r="F248" s="102"/>
      <c r="G248" s="512"/>
      <c r="H248" s="528"/>
      <c r="L248" s="164"/>
      <c r="M248" s="165"/>
      <c r="N248" s="215"/>
      <c r="O248" s="86"/>
    </row>
    <row r="249" spans="1:15" customFormat="1" ht="28.5" customHeight="1">
      <c r="A249" s="164"/>
      <c r="B249" s="164"/>
      <c r="C249" s="215"/>
      <c r="D249" s="444"/>
      <c r="E249" s="444"/>
      <c r="F249" s="102"/>
      <c r="G249" s="512"/>
      <c r="H249" s="528"/>
      <c r="L249" s="164"/>
      <c r="M249" s="165"/>
      <c r="N249" s="215"/>
      <c r="O249" s="86"/>
    </row>
    <row r="250" spans="1:15" customFormat="1" ht="28.5" customHeight="1">
      <c r="A250" s="164"/>
      <c r="B250" s="164"/>
      <c r="C250" s="215"/>
      <c r="D250" s="444"/>
      <c r="E250" s="444"/>
      <c r="F250" s="102"/>
      <c r="G250" s="512"/>
      <c r="H250" s="528"/>
      <c r="L250" s="164"/>
      <c r="M250" s="165"/>
      <c r="N250" s="215"/>
      <c r="O250" s="86"/>
    </row>
    <row r="251" spans="1:15" customFormat="1" ht="28.5" customHeight="1">
      <c r="A251" s="164"/>
      <c r="B251" s="164"/>
      <c r="C251" s="215"/>
      <c r="D251" s="444"/>
      <c r="E251" s="444"/>
      <c r="F251" s="102"/>
      <c r="G251" s="512"/>
      <c r="H251" s="528"/>
      <c r="L251" s="164"/>
      <c r="M251" s="165"/>
      <c r="N251" s="215"/>
      <c r="O251" s="86"/>
    </row>
    <row r="252" spans="1:15" customFormat="1" ht="28.5" customHeight="1">
      <c r="A252" s="164"/>
      <c r="B252" s="164"/>
      <c r="C252" s="215"/>
      <c r="D252" s="444"/>
      <c r="E252" s="444"/>
      <c r="F252" s="102"/>
      <c r="G252" s="512"/>
      <c r="H252" s="528"/>
      <c r="L252" s="164"/>
      <c r="M252" s="165"/>
      <c r="N252" s="215"/>
      <c r="O252" s="86"/>
    </row>
    <row r="253" spans="1:15" customFormat="1" ht="28.5" customHeight="1">
      <c r="A253" s="164"/>
      <c r="B253" s="164"/>
      <c r="C253" s="215"/>
      <c r="D253" s="444"/>
      <c r="E253" s="444"/>
      <c r="F253" s="102"/>
      <c r="G253" s="512"/>
      <c r="H253" s="528"/>
      <c r="L253" s="164"/>
      <c r="M253" s="165"/>
      <c r="N253" s="215"/>
      <c r="O253" s="86"/>
    </row>
    <row r="254" spans="1:15" customFormat="1" ht="28.5" customHeight="1">
      <c r="A254" s="164"/>
      <c r="B254" s="164"/>
      <c r="C254" s="215"/>
      <c r="D254" s="444"/>
      <c r="E254" s="444"/>
      <c r="F254" s="102"/>
      <c r="G254" s="512"/>
      <c r="H254" s="528"/>
      <c r="L254" s="164"/>
      <c r="M254" s="165"/>
      <c r="N254" s="215"/>
      <c r="O254" s="86"/>
    </row>
    <row r="255" spans="1:15" customFormat="1" ht="28.5" customHeight="1">
      <c r="A255" s="164"/>
      <c r="B255" s="164"/>
      <c r="C255" s="215"/>
      <c r="D255" s="444"/>
      <c r="E255" s="444"/>
      <c r="F255" s="102"/>
      <c r="G255" s="512"/>
      <c r="H255" s="528"/>
      <c r="L255" s="164"/>
      <c r="M255" s="165"/>
      <c r="N255" s="215"/>
      <c r="O255" s="86"/>
    </row>
    <row r="256" spans="1:15" customFormat="1" ht="28.5" customHeight="1">
      <c r="A256" s="164"/>
      <c r="B256" s="164"/>
      <c r="C256" s="215"/>
      <c r="D256" s="444"/>
      <c r="E256" s="444"/>
      <c r="F256" s="102"/>
      <c r="G256" s="512"/>
      <c r="H256" s="528"/>
      <c r="L256" s="164"/>
      <c r="M256" s="165"/>
      <c r="N256" s="215"/>
      <c r="O256" s="86"/>
    </row>
    <row r="257" spans="1:15" customFormat="1" ht="28.5" customHeight="1">
      <c r="A257" s="164"/>
      <c r="B257" s="164"/>
      <c r="C257" s="215"/>
      <c r="D257" s="444"/>
      <c r="E257" s="444"/>
      <c r="F257" s="102"/>
      <c r="G257" s="512"/>
      <c r="H257" s="528"/>
      <c r="L257" s="164"/>
      <c r="M257" s="165"/>
      <c r="N257" s="215"/>
      <c r="O257" s="86"/>
    </row>
    <row r="258" spans="1:15" customFormat="1" ht="28.5" customHeight="1">
      <c r="A258" s="164"/>
      <c r="B258" s="164"/>
      <c r="C258" s="215"/>
      <c r="D258" s="444"/>
      <c r="E258" s="444"/>
      <c r="F258" s="102"/>
      <c r="G258" s="512"/>
      <c r="H258" s="528"/>
      <c r="L258" s="164"/>
      <c r="M258" s="165"/>
      <c r="N258" s="215"/>
      <c r="O258" s="86"/>
    </row>
    <row r="259" spans="1:15" customFormat="1" ht="28.5" customHeight="1">
      <c r="A259" s="164"/>
      <c r="B259" s="164"/>
      <c r="C259" s="215"/>
      <c r="D259" s="444"/>
      <c r="E259" s="444"/>
      <c r="F259" s="102"/>
      <c r="G259" s="512"/>
      <c r="H259" s="528"/>
      <c r="L259" s="164"/>
      <c r="M259" s="165"/>
      <c r="N259" s="215"/>
      <c r="O259" s="86"/>
    </row>
    <row r="260" spans="1:15" customFormat="1" ht="28.5" customHeight="1">
      <c r="A260" s="164"/>
      <c r="B260" s="164"/>
      <c r="C260" s="215"/>
      <c r="D260" s="444"/>
      <c r="E260" s="444"/>
      <c r="F260" s="102"/>
      <c r="G260" s="512"/>
      <c r="H260" s="528"/>
      <c r="L260" s="164"/>
      <c r="M260" s="165"/>
      <c r="N260" s="215"/>
      <c r="O260" s="86"/>
    </row>
    <row r="261" spans="1:15" customFormat="1" ht="28.5" customHeight="1">
      <c r="A261" s="164"/>
      <c r="B261" s="164"/>
      <c r="C261" s="216"/>
      <c r="D261" s="444"/>
      <c r="E261" s="444"/>
      <c r="F261" s="102"/>
      <c r="G261" s="512"/>
      <c r="H261" s="528"/>
      <c r="L261" s="164"/>
      <c r="M261" s="165"/>
      <c r="N261" s="216"/>
    </row>
    <row r="262" spans="1:15" customFormat="1" ht="28.5" customHeight="1">
      <c r="A262" s="164"/>
      <c r="B262" s="164"/>
      <c r="C262" s="216"/>
      <c r="D262" s="444"/>
      <c r="E262" s="444"/>
      <c r="F262" s="102"/>
      <c r="G262" s="512"/>
      <c r="H262" s="528"/>
      <c r="L262" s="164"/>
      <c r="M262" s="165"/>
      <c r="N262" s="216"/>
    </row>
    <row r="263" spans="1:15" customFormat="1" ht="28.5" customHeight="1">
      <c r="A263" s="164"/>
      <c r="B263" s="164"/>
      <c r="C263" s="216"/>
      <c r="D263" s="444"/>
      <c r="E263" s="444"/>
      <c r="F263" s="102"/>
      <c r="G263" s="512"/>
      <c r="H263" s="528"/>
      <c r="L263" s="164"/>
      <c r="M263" s="165"/>
      <c r="N263" s="216"/>
    </row>
    <row r="264" spans="1:15" customFormat="1" ht="28.5" customHeight="1">
      <c r="A264" s="164"/>
      <c r="B264" s="164"/>
      <c r="C264" s="216"/>
      <c r="D264" s="444"/>
      <c r="E264" s="444"/>
      <c r="F264" s="102"/>
      <c r="G264" s="512"/>
      <c r="H264" s="528"/>
      <c r="L264" s="164"/>
      <c r="M264" s="165"/>
      <c r="N264" s="216"/>
    </row>
    <row r="265" spans="1:15" customFormat="1" ht="28.5" customHeight="1">
      <c r="A265" s="164"/>
      <c r="B265" s="164"/>
      <c r="C265" s="216"/>
      <c r="D265" s="444"/>
      <c r="E265" s="444"/>
      <c r="F265" s="102"/>
      <c r="G265" s="512"/>
      <c r="H265" s="528"/>
      <c r="L265" s="164"/>
      <c r="M265" s="165"/>
      <c r="N265" s="216"/>
    </row>
    <row r="266" spans="1:15" customFormat="1" ht="28.5" customHeight="1">
      <c r="A266" s="164"/>
      <c r="B266" s="164"/>
      <c r="C266" s="216"/>
      <c r="D266" s="444"/>
      <c r="E266" s="444"/>
      <c r="F266" s="102"/>
      <c r="G266" s="512"/>
      <c r="H266" s="528"/>
      <c r="L266" s="164"/>
      <c r="M266" s="165"/>
      <c r="N266" s="216"/>
    </row>
    <row r="267" spans="1:15" customFormat="1" ht="28.5" customHeight="1">
      <c r="A267" s="164"/>
      <c r="B267" s="164"/>
      <c r="C267" s="216"/>
      <c r="D267" s="444"/>
      <c r="E267" s="444"/>
      <c r="F267" s="102"/>
      <c r="G267" s="512"/>
      <c r="H267" s="528"/>
      <c r="L267" s="164"/>
      <c r="M267" s="165"/>
      <c r="N267" s="216"/>
    </row>
    <row r="268" spans="1:15" customFormat="1" ht="28.5" customHeight="1">
      <c r="A268" s="164"/>
      <c r="B268" s="164"/>
      <c r="C268" s="216"/>
      <c r="D268" s="444"/>
      <c r="E268" s="444"/>
      <c r="F268" s="102"/>
      <c r="G268" s="512"/>
      <c r="H268" s="528"/>
      <c r="L268" s="164"/>
      <c r="M268" s="165"/>
      <c r="N268" s="216"/>
    </row>
    <row r="269" spans="1:15" customFormat="1" ht="28.5" customHeight="1">
      <c r="A269" s="164"/>
      <c r="B269" s="164"/>
      <c r="C269" s="216"/>
      <c r="D269" s="444"/>
      <c r="E269" s="444"/>
      <c r="F269" s="102"/>
      <c r="G269" s="535"/>
      <c r="H269" s="102"/>
      <c r="L269" s="164"/>
      <c r="M269" s="165"/>
      <c r="N269" s="216"/>
    </row>
    <row r="270" spans="1:15" customFormat="1" ht="28.5" customHeight="1">
      <c r="A270" s="164"/>
      <c r="B270" s="164"/>
      <c r="C270" s="216"/>
      <c r="D270" s="444"/>
      <c r="E270" s="444"/>
      <c r="F270" s="102"/>
      <c r="G270" s="535"/>
      <c r="H270" s="102"/>
      <c r="L270" s="164"/>
      <c r="M270" s="165"/>
      <c r="N270" s="216"/>
    </row>
    <row r="271" spans="1:15" customFormat="1" ht="28.5" customHeight="1">
      <c r="A271" s="164"/>
      <c r="B271" s="164"/>
      <c r="C271" s="216"/>
      <c r="D271" s="444"/>
      <c r="E271" s="444"/>
      <c r="F271" s="102"/>
      <c r="G271" s="535"/>
      <c r="H271" s="102"/>
      <c r="L271" s="164"/>
      <c r="M271" s="165"/>
      <c r="N271" s="216"/>
    </row>
    <row r="272" spans="1:15" customFormat="1" ht="28.5" customHeight="1">
      <c r="A272" s="164"/>
      <c r="B272" s="164"/>
      <c r="C272" s="216"/>
      <c r="D272" s="444"/>
      <c r="E272" s="444"/>
      <c r="F272" s="102"/>
      <c r="G272" s="535"/>
      <c r="H272" s="102"/>
      <c r="L272" s="164"/>
      <c r="M272" s="165"/>
      <c r="N272" s="216"/>
    </row>
    <row r="273" spans="1:14" customFormat="1" ht="28.5" customHeight="1">
      <c r="A273" s="164"/>
      <c r="B273" s="164"/>
      <c r="C273" s="216"/>
      <c r="D273" s="444"/>
      <c r="E273" s="444"/>
      <c r="F273" s="102"/>
      <c r="G273" s="535"/>
      <c r="H273" s="102"/>
      <c r="L273" s="164"/>
      <c r="M273" s="165"/>
      <c r="N273" s="216"/>
    </row>
    <row r="274" spans="1:14" customFormat="1" ht="28.5" customHeight="1">
      <c r="A274" s="164"/>
      <c r="B274" s="164"/>
      <c r="C274" s="216"/>
      <c r="D274" s="444"/>
      <c r="E274" s="444"/>
      <c r="F274" s="102"/>
      <c r="G274" s="535"/>
      <c r="H274" s="102"/>
      <c r="L274" s="164"/>
      <c r="M274" s="165"/>
      <c r="N274" s="216"/>
    </row>
    <row r="275" spans="1:14" customFormat="1" ht="28.5" customHeight="1">
      <c r="A275" s="164"/>
      <c r="B275" s="164"/>
      <c r="C275" s="216"/>
      <c r="D275" s="444"/>
      <c r="E275" s="444"/>
      <c r="F275" s="102"/>
      <c r="G275" s="535"/>
      <c r="H275" s="102"/>
      <c r="L275" s="164"/>
      <c r="M275" s="165"/>
      <c r="N275" s="216"/>
    </row>
    <row r="276" spans="1:14" customFormat="1" ht="28.5" customHeight="1">
      <c r="A276" s="164"/>
      <c r="B276" s="164"/>
      <c r="C276" s="216"/>
      <c r="D276" s="444"/>
      <c r="E276" s="444"/>
      <c r="F276" s="102"/>
      <c r="G276" s="535"/>
      <c r="H276" s="102"/>
      <c r="L276" s="164"/>
      <c r="M276" s="165"/>
      <c r="N276" s="216"/>
    </row>
    <row r="277" spans="1:14" customFormat="1" ht="28.5" customHeight="1">
      <c r="A277" s="164"/>
      <c r="B277" s="164"/>
      <c r="C277" s="216"/>
      <c r="D277" s="444"/>
      <c r="E277" s="444"/>
      <c r="F277" s="102"/>
      <c r="G277" s="535"/>
      <c r="H277" s="102"/>
      <c r="L277" s="164"/>
      <c r="M277" s="165"/>
      <c r="N277" s="216"/>
    </row>
    <row r="278" spans="1:14" customFormat="1" ht="28.5" customHeight="1">
      <c r="A278" s="164"/>
      <c r="B278" s="164"/>
      <c r="C278" s="216"/>
      <c r="D278" s="444"/>
      <c r="E278" s="444"/>
      <c r="F278" s="102"/>
      <c r="G278" s="535"/>
      <c r="H278" s="102"/>
      <c r="L278" s="164"/>
      <c r="M278" s="165"/>
      <c r="N278" s="216"/>
    </row>
    <row r="279" spans="1:14" customFormat="1" ht="28.5" customHeight="1">
      <c r="A279" s="164"/>
      <c r="B279" s="164"/>
      <c r="C279" s="216"/>
      <c r="D279" s="444"/>
      <c r="E279" s="444"/>
      <c r="F279" s="102"/>
      <c r="G279" s="535"/>
      <c r="H279" s="102"/>
      <c r="L279" s="164"/>
      <c r="M279" s="165"/>
      <c r="N279" s="216"/>
    </row>
    <row r="280" spans="1:14" customFormat="1" ht="28.5" customHeight="1">
      <c r="A280" s="164"/>
      <c r="B280" s="164"/>
      <c r="C280" s="216"/>
      <c r="D280" s="444"/>
      <c r="E280" s="444"/>
      <c r="F280" s="102"/>
      <c r="G280" s="535"/>
      <c r="H280" s="102"/>
      <c r="L280" s="164"/>
      <c r="M280" s="165"/>
      <c r="N280" s="216"/>
    </row>
    <row r="281" spans="1:14" customFormat="1" ht="28.5" customHeight="1">
      <c r="A281" s="164"/>
      <c r="B281" s="164"/>
      <c r="C281" s="216"/>
      <c r="D281" s="444"/>
      <c r="E281" s="444"/>
      <c r="F281" s="102"/>
      <c r="G281" s="535"/>
      <c r="H281" s="102"/>
      <c r="L281" s="164"/>
      <c r="M281" s="165"/>
      <c r="N281" s="216"/>
    </row>
    <row r="282" spans="1:14" customFormat="1" ht="28.5" customHeight="1">
      <c r="A282" s="164"/>
      <c r="B282" s="164"/>
      <c r="C282" s="216"/>
      <c r="D282" s="444"/>
      <c r="E282" s="444"/>
      <c r="F282" s="102"/>
      <c r="G282" s="535"/>
      <c r="H282" s="102"/>
      <c r="L282" s="164"/>
      <c r="M282" s="165"/>
      <c r="N282" s="216"/>
    </row>
    <row r="283" spans="1:14" customFormat="1" ht="28.5" customHeight="1">
      <c r="A283" s="164"/>
      <c r="B283" s="164"/>
      <c r="C283" s="216"/>
      <c r="D283" s="444"/>
      <c r="E283" s="444"/>
      <c r="F283" s="102"/>
      <c r="G283" s="535"/>
      <c r="H283" s="102"/>
      <c r="L283" s="164"/>
      <c r="M283" s="165"/>
      <c r="N283" s="216"/>
    </row>
    <row r="284" spans="1:14" customFormat="1" ht="28.5" customHeight="1">
      <c r="A284" s="164"/>
      <c r="B284" s="164"/>
      <c r="C284" s="216"/>
      <c r="D284" s="444"/>
      <c r="E284" s="444"/>
      <c r="F284" s="102"/>
      <c r="G284" s="535"/>
      <c r="H284" s="102"/>
      <c r="L284" s="164"/>
      <c r="M284" s="165"/>
      <c r="N284" s="216"/>
    </row>
    <row r="285" spans="1:14" customFormat="1" ht="28.5" customHeight="1">
      <c r="A285" s="164"/>
      <c r="B285" s="164"/>
      <c r="C285" s="216"/>
      <c r="D285" s="444"/>
      <c r="E285" s="444"/>
      <c r="F285" s="102"/>
      <c r="G285" s="535"/>
      <c r="H285" s="102"/>
      <c r="L285" s="164"/>
      <c r="M285" s="165"/>
      <c r="N285" s="216"/>
    </row>
    <row r="286" spans="1:14" customFormat="1" ht="28.5" customHeight="1">
      <c r="A286" s="164"/>
      <c r="B286" s="164"/>
      <c r="C286" s="216"/>
      <c r="D286" s="444"/>
      <c r="E286" s="444"/>
      <c r="F286" s="102"/>
      <c r="G286" s="535"/>
      <c r="H286" s="102"/>
      <c r="L286" s="164"/>
      <c r="M286" s="165"/>
      <c r="N286" s="216"/>
    </row>
    <row r="287" spans="1:14" customFormat="1" ht="28.5" customHeight="1">
      <c r="A287" s="164"/>
      <c r="B287" s="164"/>
      <c r="C287" s="216"/>
      <c r="D287" s="444"/>
      <c r="E287" s="444"/>
      <c r="F287" s="102"/>
      <c r="G287" s="535"/>
      <c r="H287" s="102"/>
      <c r="L287" s="164"/>
      <c r="M287" s="165"/>
      <c r="N287" s="216"/>
    </row>
    <row r="288" spans="1:14" customFormat="1" ht="28.5" customHeight="1">
      <c r="A288" s="164"/>
      <c r="B288" s="164"/>
      <c r="C288" s="216"/>
      <c r="D288" s="444"/>
      <c r="E288" s="444"/>
      <c r="F288" s="102"/>
      <c r="G288" s="535"/>
      <c r="H288" s="102"/>
      <c r="L288" s="164"/>
      <c r="M288" s="165"/>
      <c r="N288" s="216"/>
    </row>
    <row r="289" spans="1:14" customFormat="1" ht="28.5" customHeight="1">
      <c r="A289" s="164"/>
      <c r="B289" s="164"/>
      <c r="C289" s="216"/>
      <c r="D289" s="444"/>
      <c r="E289" s="444"/>
      <c r="F289" s="102"/>
      <c r="G289" s="535"/>
      <c r="H289" s="102"/>
      <c r="L289" s="164"/>
      <c r="M289" s="165"/>
      <c r="N289" s="216"/>
    </row>
    <row r="290" spans="1:14" customFormat="1" ht="28.5" customHeight="1">
      <c r="A290" s="164"/>
      <c r="B290" s="164"/>
      <c r="C290" s="216"/>
      <c r="D290" s="444"/>
      <c r="E290" s="444"/>
      <c r="F290" s="102"/>
      <c r="G290" s="535"/>
      <c r="H290" s="102"/>
      <c r="L290" s="164"/>
      <c r="M290" s="165"/>
      <c r="N290" s="216"/>
    </row>
    <row r="291" spans="1:14" customFormat="1" ht="28.5" customHeight="1">
      <c r="A291" s="164"/>
      <c r="B291" s="164"/>
      <c r="C291" s="216"/>
      <c r="D291" s="444"/>
      <c r="E291" s="444"/>
      <c r="F291" s="102"/>
      <c r="G291" s="535"/>
      <c r="H291" s="102"/>
      <c r="L291" s="164"/>
      <c r="M291" s="165"/>
      <c r="N291" s="216"/>
    </row>
    <row r="292" spans="1:14" customFormat="1" ht="28.5" customHeight="1">
      <c r="A292" s="164"/>
      <c r="B292" s="164"/>
      <c r="C292" s="216"/>
      <c r="D292" s="444"/>
      <c r="E292" s="444"/>
      <c r="F292" s="102"/>
      <c r="G292" s="535"/>
      <c r="H292" s="102"/>
      <c r="L292" s="164"/>
      <c r="M292" s="165"/>
      <c r="N292" s="216"/>
    </row>
    <row r="293" spans="1:14" customFormat="1" ht="28.5" customHeight="1">
      <c r="A293" s="164"/>
      <c r="B293" s="164"/>
      <c r="C293" s="216"/>
      <c r="D293" s="444"/>
      <c r="E293" s="444"/>
      <c r="F293" s="102"/>
      <c r="G293" s="535"/>
      <c r="H293" s="102"/>
      <c r="L293" s="164"/>
      <c r="M293" s="165"/>
      <c r="N293" s="216"/>
    </row>
    <row r="294" spans="1:14" customFormat="1" ht="28.5" customHeight="1">
      <c r="A294" s="164"/>
      <c r="B294" s="164"/>
      <c r="C294" s="216"/>
      <c r="D294" s="444"/>
      <c r="E294" s="444"/>
      <c r="F294" s="102"/>
      <c r="G294" s="535"/>
      <c r="H294" s="102"/>
      <c r="L294" s="164"/>
      <c r="M294" s="165"/>
      <c r="N294" s="216"/>
    </row>
    <row r="295" spans="1:14" customFormat="1" ht="28.5" customHeight="1">
      <c r="A295" s="164"/>
      <c r="B295" s="164"/>
      <c r="C295" s="216"/>
      <c r="D295" s="444"/>
      <c r="E295" s="444"/>
      <c r="F295" s="102"/>
      <c r="G295" s="535"/>
      <c r="H295" s="102"/>
      <c r="L295" s="164"/>
      <c r="M295" s="165"/>
      <c r="N295" s="216"/>
    </row>
    <row r="296" spans="1:14" customFormat="1" ht="28.5" customHeight="1">
      <c r="A296" s="164"/>
      <c r="B296" s="164"/>
      <c r="C296" s="216"/>
      <c r="D296" s="444"/>
      <c r="E296" s="444"/>
      <c r="F296" s="102"/>
      <c r="G296" s="535"/>
      <c r="H296" s="102"/>
      <c r="L296" s="164"/>
      <c r="M296" s="165"/>
      <c r="N296" s="216"/>
    </row>
    <row r="297" spans="1:14" customFormat="1" ht="28.5" customHeight="1">
      <c r="A297" s="164"/>
      <c r="B297" s="164"/>
      <c r="C297" s="216"/>
      <c r="D297" s="444"/>
      <c r="E297" s="444"/>
      <c r="F297" s="102"/>
      <c r="G297" s="535"/>
      <c r="H297" s="102"/>
      <c r="L297" s="164"/>
      <c r="M297" s="165"/>
      <c r="N297" s="216"/>
    </row>
    <row r="298" spans="1:14" customFormat="1" ht="28.5" customHeight="1">
      <c r="A298" s="164"/>
      <c r="B298" s="164"/>
      <c r="C298" s="216"/>
      <c r="D298" s="444"/>
      <c r="E298" s="444"/>
      <c r="F298" s="102"/>
      <c r="G298" s="535"/>
      <c r="H298" s="102"/>
      <c r="L298" s="164"/>
      <c r="M298" s="165"/>
      <c r="N298" s="216"/>
    </row>
    <row r="299" spans="1:14" customFormat="1" ht="28.5" customHeight="1">
      <c r="A299" s="164"/>
      <c r="B299" s="164"/>
      <c r="C299" s="216"/>
      <c r="D299" s="444"/>
      <c r="E299" s="444"/>
      <c r="F299" s="102"/>
      <c r="G299" s="535"/>
      <c r="H299" s="102"/>
      <c r="L299" s="164"/>
      <c r="M299" s="165"/>
      <c r="N299" s="216"/>
    </row>
    <row r="300" spans="1:14" customFormat="1" ht="28.5" customHeight="1">
      <c r="A300" s="164"/>
      <c r="B300" s="164"/>
      <c r="C300" s="216"/>
      <c r="D300" s="444"/>
      <c r="E300" s="444"/>
      <c r="F300" s="102"/>
      <c r="G300" s="535"/>
      <c r="H300" s="102"/>
      <c r="L300" s="164"/>
      <c r="M300" s="165"/>
      <c r="N300" s="216"/>
    </row>
    <row r="301" spans="1:14" customFormat="1" ht="28.5" customHeight="1">
      <c r="A301" s="164"/>
      <c r="B301" s="164"/>
      <c r="C301" s="216"/>
      <c r="D301" s="444"/>
      <c r="E301" s="444"/>
      <c r="F301" s="102"/>
      <c r="G301" s="535"/>
      <c r="H301" s="102"/>
      <c r="L301" s="164"/>
      <c r="M301" s="165"/>
      <c r="N301" s="216"/>
    </row>
    <row r="302" spans="1:14" customFormat="1" ht="28.5" customHeight="1">
      <c r="A302" s="164"/>
      <c r="B302" s="164"/>
      <c r="C302" s="216"/>
      <c r="D302" s="444"/>
      <c r="E302" s="444"/>
      <c r="F302" s="102"/>
      <c r="G302" s="535"/>
      <c r="H302" s="102"/>
      <c r="L302" s="164"/>
      <c r="M302" s="165"/>
      <c r="N302" s="216"/>
    </row>
    <row r="303" spans="1:14" customFormat="1" ht="28.5" customHeight="1">
      <c r="A303" s="164"/>
      <c r="B303" s="164"/>
      <c r="C303" s="216"/>
      <c r="D303" s="444"/>
      <c r="E303" s="444"/>
      <c r="F303" s="102"/>
      <c r="G303" s="535"/>
      <c r="H303" s="102"/>
      <c r="L303" s="164"/>
      <c r="M303" s="165"/>
      <c r="N303" s="216"/>
    </row>
    <row r="304" spans="1:14" customFormat="1" ht="28.5" customHeight="1">
      <c r="A304" s="164"/>
      <c r="B304" s="164"/>
      <c r="C304" s="216"/>
      <c r="D304" s="444"/>
      <c r="E304" s="444"/>
      <c r="F304" s="102"/>
      <c r="G304" s="535"/>
      <c r="H304" s="102"/>
      <c r="L304" s="164"/>
      <c r="M304" s="165"/>
      <c r="N304" s="216"/>
    </row>
    <row r="305" spans="1:14" customFormat="1" ht="28.5" customHeight="1">
      <c r="A305" s="164"/>
      <c r="B305" s="164"/>
      <c r="C305" s="216"/>
      <c r="D305" s="444"/>
      <c r="E305" s="444"/>
      <c r="F305" s="102"/>
      <c r="G305" s="535"/>
      <c r="H305" s="102"/>
      <c r="L305" s="164"/>
      <c r="M305" s="165"/>
      <c r="N305" s="216"/>
    </row>
    <row r="306" spans="1:14" customFormat="1" ht="28.5" customHeight="1">
      <c r="A306" s="164"/>
      <c r="B306" s="164"/>
      <c r="C306" s="216"/>
      <c r="D306" s="444"/>
      <c r="E306" s="444"/>
      <c r="F306" s="102"/>
      <c r="G306" s="535"/>
      <c r="H306" s="102"/>
      <c r="L306" s="164"/>
      <c r="M306" s="165"/>
      <c r="N306" s="216"/>
    </row>
    <row r="307" spans="1:14" customFormat="1" ht="28.5" customHeight="1">
      <c r="A307" s="164"/>
      <c r="B307" s="164"/>
      <c r="C307" s="216"/>
      <c r="D307" s="444"/>
      <c r="E307" s="444"/>
      <c r="F307" s="102"/>
      <c r="G307" s="535"/>
      <c r="H307" s="102"/>
      <c r="L307" s="164"/>
      <c r="M307" s="165"/>
      <c r="N307" s="216"/>
    </row>
    <row r="308" spans="1:14" customFormat="1" ht="28.5" customHeight="1">
      <c r="A308" s="164"/>
      <c r="B308" s="164"/>
      <c r="C308" s="216"/>
      <c r="D308" s="444"/>
      <c r="E308" s="444"/>
      <c r="F308" s="102"/>
      <c r="G308" s="535"/>
      <c r="H308" s="102"/>
      <c r="L308" s="164"/>
      <c r="M308" s="165"/>
      <c r="N308" s="216"/>
    </row>
    <row r="309" spans="1:14" customFormat="1" ht="28.5" customHeight="1">
      <c r="A309" s="164"/>
      <c r="B309" s="164"/>
      <c r="C309" s="216"/>
      <c r="D309" s="444"/>
      <c r="E309" s="444"/>
      <c r="F309" s="102"/>
      <c r="G309" s="535"/>
      <c r="H309" s="102"/>
      <c r="L309" s="164"/>
      <c r="M309" s="165"/>
      <c r="N309" s="216"/>
    </row>
    <row r="310" spans="1:14" customFormat="1" ht="28.5" customHeight="1">
      <c r="A310" s="164"/>
      <c r="B310" s="164"/>
      <c r="C310" s="216"/>
      <c r="D310" s="444"/>
      <c r="E310" s="444"/>
      <c r="F310" s="102"/>
      <c r="G310" s="535"/>
      <c r="H310" s="102"/>
      <c r="L310" s="164"/>
      <c r="M310" s="165"/>
      <c r="N310" s="216"/>
    </row>
    <row r="311" spans="1:14" customFormat="1" ht="28.5" customHeight="1">
      <c r="A311" s="164"/>
      <c r="B311" s="164"/>
      <c r="C311" s="216"/>
      <c r="D311" s="444"/>
      <c r="E311" s="444"/>
      <c r="F311" s="102"/>
      <c r="G311" s="535"/>
      <c r="H311" s="102"/>
      <c r="L311" s="164"/>
      <c r="M311" s="165"/>
      <c r="N311" s="216"/>
    </row>
    <row r="312" spans="1:14" customFormat="1" ht="28.5" customHeight="1">
      <c r="A312" s="164"/>
      <c r="B312" s="164"/>
      <c r="C312" s="216"/>
      <c r="D312" s="444"/>
      <c r="E312" s="444"/>
      <c r="F312" s="102"/>
      <c r="G312" s="535"/>
      <c r="H312" s="102"/>
      <c r="L312" s="164"/>
      <c r="M312" s="165"/>
      <c r="N312" s="216"/>
    </row>
    <row r="313" spans="1:14" customFormat="1" ht="28.5" customHeight="1">
      <c r="A313" s="164"/>
      <c r="B313" s="164"/>
      <c r="C313" s="216"/>
      <c r="D313" s="444"/>
      <c r="E313" s="444"/>
      <c r="F313" s="102"/>
      <c r="G313" s="535"/>
      <c r="H313" s="102"/>
      <c r="L313" s="164"/>
      <c r="M313" s="165"/>
      <c r="N313" s="216"/>
    </row>
    <row r="314" spans="1:14" customFormat="1" ht="28.5" customHeight="1">
      <c r="A314" s="164"/>
      <c r="B314" s="164"/>
      <c r="C314" s="216"/>
      <c r="D314" s="444"/>
      <c r="E314" s="444"/>
      <c r="F314" s="102"/>
      <c r="G314" s="535"/>
      <c r="H314" s="102"/>
      <c r="L314" s="164"/>
      <c r="M314" s="165"/>
      <c r="N314" s="216"/>
    </row>
    <row r="315" spans="1:14" customFormat="1" ht="28.5" customHeight="1">
      <c r="A315" s="164"/>
      <c r="B315" s="164"/>
      <c r="C315" s="216"/>
      <c r="D315" s="444"/>
      <c r="E315" s="444"/>
      <c r="F315" s="102"/>
      <c r="G315" s="535"/>
      <c r="H315" s="102"/>
      <c r="L315" s="164"/>
      <c r="M315" s="165"/>
      <c r="N315" s="216"/>
    </row>
    <row r="316" spans="1:14" customFormat="1" ht="28.5" customHeight="1">
      <c r="A316" s="164"/>
      <c r="B316" s="164"/>
      <c r="C316" s="216"/>
      <c r="D316" s="444"/>
      <c r="E316" s="444"/>
      <c r="F316" s="102"/>
      <c r="G316" s="535"/>
      <c r="H316" s="102"/>
      <c r="L316" s="164"/>
      <c r="M316" s="165"/>
      <c r="N316" s="216"/>
    </row>
    <row r="317" spans="1:14" customFormat="1" ht="28.5" customHeight="1">
      <c r="A317" s="164"/>
      <c r="B317" s="164"/>
      <c r="C317" s="216"/>
      <c r="D317" s="444"/>
      <c r="E317" s="444"/>
      <c r="F317" s="102"/>
      <c r="G317" s="535"/>
      <c r="H317" s="102"/>
      <c r="L317" s="164"/>
      <c r="M317" s="165"/>
      <c r="N317" s="216"/>
    </row>
    <row r="318" spans="1:14" customFormat="1" ht="28.5" customHeight="1">
      <c r="A318" s="164"/>
      <c r="B318" s="164"/>
      <c r="C318" s="216"/>
      <c r="D318" s="444"/>
      <c r="E318" s="444"/>
      <c r="F318" s="102"/>
      <c r="G318" s="535"/>
      <c r="H318" s="102"/>
      <c r="L318" s="164"/>
      <c r="M318" s="165"/>
      <c r="N318" s="216"/>
    </row>
    <row r="319" spans="1:14" customFormat="1" ht="28.5" customHeight="1">
      <c r="A319" s="164"/>
      <c r="B319" s="164"/>
      <c r="C319" s="216"/>
      <c r="D319" s="444"/>
      <c r="E319" s="444"/>
      <c r="F319" s="102"/>
      <c r="G319" s="535"/>
      <c r="H319" s="102"/>
      <c r="L319" s="164"/>
      <c r="M319" s="165"/>
      <c r="N319" s="216"/>
    </row>
    <row r="320" spans="1:14" customFormat="1" ht="28.5" customHeight="1">
      <c r="A320" s="164"/>
      <c r="B320" s="164"/>
      <c r="C320" s="216"/>
      <c r="D320" s="444"/>
      <c r="E320" s="444"/>
      <c r="F320" s="102"/>
      <c r="G320" s="535"/>
      <c r="H320" s="102"/>
      <c r="L320" s="164"/>
      <c r="M320" s="165"/>
      <c r="N320" s="216"/>
    </row>
    <row r="321" spans="1:14" customFormat="1" ht="28.5" customHeight="1">
      <c r="A321" s="164"/>
      <c r="B321" s="164"/>
      <c r="C321" s="216"/>
      <c r="D321" s="444"/>
      <c r="E321" s="444"/>
      <c r="F321" s="102"/>
      <c r="G321" s="535"/>
      <c r="H321" s="102"/>
      <c r="L321" s="164"/>
      <c r="M321" s="165"/>
      <c r="N321" s="216"/>
    </row>
    <row r="322" spans="1:14" customFormat="1" ht="28.5" customHeight="1">
      <c r="A322" s="164"/>
      <c r="B322" s="164"/>
      <c r="C322" s="216"/>
      <c r="D322" s="444"/>
      <c r="E322" s="444"/>
      <c r="F322" s="102"/>
      <c r="G322" s="535"/>
      <c r="H322" s="102"/>
      <c r="L322" s="164"/>
      <c r="M322" s="165"/>
      <c r="N322" s="216"/>
    </row>
    <row r="323" spans="1:14" customFormat="1" ht="28.5" customHeight="1">
      <c r="A323" s="164"/>
      <c r="B323" s="164"/>
      <c r="C323" s="216"/>
      <c r="D323" s="444"/>
      <c r="E323" s="444"/>
      <c r="F323" s="102"/>
      <c r="G323" s="535"/>
      <c r="H323" s="102"/>
      <c r="L323" s="164"/>
      <c r="M323" s="165"/>
      <c r="N323" s="216"/>
    </row>
    <row r="324" spans="1:14" customFormat="1" ht="28.5" customHeight="1">
      <c r="A324" s="164"/>
      <c r="B324" s="164"/>
      <c r="C324" s="216"/>
      <c r="D324" s="444"/>
      <c r="E324" s="444"/>
      <c r="F324" s="102"/>
      <c r="G324" s="535"/>
      <c r="H324" s="102"/>
      <c r="L324" s="164"/>
      <c r="M324" s="165"/>
      <c r="N324" s="216"/>
    </row>
    <row r="325" spans="1:14" customFormat="1" ht="28.5" customHeight="1">
      <c r="A325" s="164"/>
      <c r="B325" s="164"/>
      <c r="C325" s="216"/>
      <c r="D325" s="444"/>
      <c r="E325" s="444"/>
      <c r="F325" s="102"/>
      <c r="G325" s="535"/>
      <c r="H325" s="102"/>
      <c r="L325" s="164"/>
      <c r="M325" s="165"/>
      <c r="N325" s="216"/>
    </row>
    <row r="326" spans="1:14" customFormat="1" ht="28.5" customHeight="1">
      <c r="A326" s="164"/>
      <c r="B326" s="164"/>
      <c r="C326" s="216"/>
      <c r="D326" s="444"/>
      <c r="E326" s="444"/>
      <c r="F326" s="102"/>
      <c r="G326" s="535"/>
      <c r="H326" s="102"/>
      <c r="L326" s="164"/>
      <c r="M326" s="165"/>
      <c r="N326" s="216"/>
    </row>
    <row r="327" spans="1:14" customFormat="1" ht="28.5" customHeight="1">
      <c r="A327" s="164"/>
      <c r="B327" s="164"/>
      <c r="C327" s="216"/>
      <c r="D327" s="444"/>
      <c r="E327" s="444"/>
      <c r="F327" s="102"/>
      <c r="G327" s="535"/>
      <c r="H327" s="102"/>
      <c r="L327" s="164"/>
      <c r="M327" s="165"/>
      <c r="N327" s="216"/>
    </row>
    <row r="328" spans="1:14" customFormat="1" ht="28.5" customHeight="1">
      <c r="A328" s="164"/>
      <c r="B328" s="164"/>
      <c r="C328" s="216"/>
      <c r="D328" s="444"/>
      <c r="E328" s="444"/>
      <c r="F328" s="102"/>
      <c r="G328" s="535"/>
      <c r="H328" s="102"/>
      <c r="L328" s="164"/>
      <c r="M328" s="165"/>
      <c r="N328" s="216"/>
    </row>
    <row r="329" spans="1:14" customFormat="1" ht="28.5" customHeight="1">
      <c r="A329" s="164"/>
      <c r="B329" s="164"/>
      <c r="C329" s="216"/>
      <c r="D329" s="444"/>
      <c r="E329" s="444"/>
      <c r="F329" s="102"/>
      <c r="G329" s="535"/>
      <c r="H329" s="102"/>
      <c r="L329" s="164"/>
      <c r="M329" s="165"/>
      <c r="N329" s="216"/>
    </row>
    <row r="330" spans="1:14" customFormat="1" ht="28.5" customHeight="1">
      <c r="A330" s="164"/>
      <c r="B330" s="164"/>
      <c r="C330" s="216"/>
      <c r="D330" s="444"/>
      <c r="E330" s="444"/>
      <c r="F330" s="102"/>
      <c r="G330" s="535"/>
      <c r="H330" s="102"/>
      <c r="L330" s="164"/>
      <c r="M330" s="165"/>
      <c r="N330" s="216"/>
    </row>
    <row r="331" spans="1:14" customFormat="1" ht="28.5" customHeight="1">
      <c r="A331" s="164"/>
      <c r="B331" s="164"/>
      <c r="C331" s="216"/>
      <c r="D331" s="444"/>
      <c r="E331" s="444"/>
      <c r="F331" s="102"/>
      <c r="G331" s="535"/>
      <c r="H331" s="102"/>
      <c r="L331" s="164"/>
      <c r="M331" s="165"/>
      <c r="N331" s="216"/>
    </row>
    <row r="332" spans="1:14" customFormat="1" ht="28.5" customHeight="1">
      <c r="A332" s="164"/>
      <c r="B332" s="164"/>
      <c r="C332" s="216"/>
      <c r="D332" s="444"/>
      <c r="E332" s="444"/>
      <c r="F332" s="102"/>
      <c r="G332" s="535"/>
      <c r="H332" s="102"/>
      <c r="L332" s="164"/>
      <c r="M332" s="165"/>
      <c r="N332" s="216"/>
    </row>
    <row r="333" spans="1:14" customFormat="1" ht="28.5" customHeight="1">
      <c r="A333" s="164"/>
      <c r="B333" s="164"/>
      <c r="C333" s="216"/>
      <c r="D333" s="444"/>
      <c r="E333" s="444"/>
      <c r="F333" s="102"/>
      <c r="G333" s="535"/>
      <c r="H333" s="102"/>
      <c r="L333" s="164"/>
      <c r="M333" s="165"/>
      <c r="N333" s="216"/>
    </row>
    <row r="334" spans="1:14" customFormat="1" ht="28.5" customHeight="1">
      <c r="A334" s="164"/>
      <c r="B334" s="164"/>
      <c r="C334" s="216"/>
      <c r="D334" s="444"/>
      <c r="E334" s="444"/>
      <c r="F334" s="102"/>
      <c r="G334" s="535"/>
      <c r="H334" s="102"/>
      <c r="L334" s="164"/>
      <c r="M334" s="165"/>
      <c r="N334" s="216"/>
    </row>
    <row r="335" spans="1:14" customFormat="1" ht="28.5" customHeight="1">
      <c r="A335" s="164"/>
      <c r="B335" s="164"/>
      <c r="C335" s="216"/>
      <c r="D335" s="444"/>
      <c r="E335" s="444"/>
      <c r="F335" s="102"/>
      <c r="G335" s="535"/>
      <c r="H335" s="102"/>
      <c r="L335" s="164"/>
      <c r="M335" s="165"/>
      <c r="N335" s="216"/>
    </row>
    <row r="336" spans="1:14" customFormat="1" ht="28.5" customHeight="1">
      <c r="A336" s="164"/>
      <c r="B336" s="164"/>
      <c r="C336" s="216"/>
      <c r="D336" s="444"/>
      <c r="E336" s="444"/>
      <c r="F336" s="102"/>
      <c r="G336" s="535"/>
      <c r="H336" s="102"/>
      <c r="L336" s="164"/>
      <c r="M336" s="165"/>
      <c r="N336" s="216"/>
    </row>
    <row r="337" spans="1:14" customFormat="1" ht="28.5" customHeight="1">
      <c r="A337" s="164"/>
      <c r="B337" s="164"/>
      <c r="C337" s="216"/>
      <c r="D337" s="444"/>
      <c r="E337" s="444"/>
      <c r="F337" s="102"/>
      <c r="G337" s="535"/>
      <c r="H337" s="102"/>
      <c r="L337" s="164"/>
      <c r="M337" s="165"/>
      <c r="N337" s="216"/>
    </row>
    <row r="338" spans="1:14" customFormat="1" ht="28.5" customHeight="1">
      <c r="A338" s="164"/>
      <c r="B338" s="164"/>
      <c r="C338" s="216"/>
      <c r="D338" s="444"/>
      <c r="E338" s="444"/>
      <c r="F338" s="102"/>
      <c r="G338" s="535"/>
      <c r="H338" s="102"/>
      <c r="L338" s="164"/>
      <c r="M338" s="165"/>
      <c r="N338" s="216"/>
    </row>
    <row r="339" spans="1:14" customFormat="1">
      <c r="A339" s="150"/>
      <c r="B339" s="164"/>
      <c r="C339" s="217"/>
      <c r="D339" s="444"/>
      <c r="E339" s="444"/>
      <c r="F339" s="102"/>
      <c r="G339" s="535"/>
      <c r="H339" s="102"/>
      <c r="L339" s="150"/>
      <c r="M339" s="151"/>
      <c r="N339" s="217"/>
    </row>
    <row r="340" spans="1:14" customFormat="1">
      <c r="A340" s="150"/>
      <c r="B340" s="164"/>
      <c r="C340" s="217"/>
      <c r="D340" s="444"/>
      <c r="E340" s="444"/>
      <c r="F340" s="102"/>
      <c r="G340" s="535"/>
      <c r="H340" s="102"/>
      <c r="L340" s="150"/>
      <c r="M340" s="151"/>
      <c r="N340" s="217"/>
    </row>
    <row r="341" spans="1:14" customFormat="1">
      <c r="A341" s="150"/>
      <c r="B341" s="164"/>
      <c r="C341" s="217"/>
      <c r="D341" s="444"/>
      <c r="E341" s="444"/>
      <c r="F341" s="102"/>
      <c r="G341" s="535"/>
      <c r="H341" s="102"/>
      <c r="L341" s="150"/>
      <c r="M341" s="151"/>
      <c r="N341" s="217"/>
    </row>
    <row r="342" spans="1:14" customFormat="1">
      <c r="A342" s="150"/>
      <c r="B342" s="164"/>
      <c r="C342" s="217"/>
      <c r="D342" s="444"/>
      <c r="E342" s="444"/>
      <c r="F342" s="102"/>
      <c r="G342" s="535"/>
      <c r="H342" s="102"/>
      <c r="L342" s="150"/>
      <c r="M342" s="151"/>
      <c r="N342" s="217"/>
    </row>
    <row r="343" spans="1:14" customFormat="1">
      <c r="A343" s="150"/>
      <c r="B343" s="164"/>
      <c r="C343" s="217"/>
      <c r="D343" s="444"/>
      <c r="E343" s="444"/>
      <c r="F343" s="102"/>
      <c r="G343" s="535"/>
      <c r="H343" s="102"/>
      <c r="L343" s="150"/>
      <c r="M343" s="151"/>
      <c r="N343" s="217"/>
    </row>
    <row r="344" spans="1:14" customFormat="1">
      <c r="A344" s="150"/>
      <c r="B344" s="164"/>
      <c r="C344" s="217"/>
      <c r="D344" s="444"/>
      <c r="E344" s="444"/>
      <c r="F344" s="102"/>
      <c r="G344" s="535"/>
      <c r="H344" s="102"/>
      <c r="L344" s="150"/>
      <c r="M344" s="151"/>
      <c r="N344" s="217"/>
    </row>
    <row r="345" spans="1:14" customFormat="1">
      <c r="A345" s="150"/>
      <c r="B345" s="164"/>
      <c r="C345" s="217"/>
      <c r="D345" s="444"/>
      <c r="E345" s="444"/>
      <c r="F345" s="102"/>
      <c r="G345" s="535"/>
      <c r="H345" s="102"/>
      <c r="L345" s="150"/>
      <c r="M345" s="151"/>
      <c r="N345" s="217"/>
    </row>
    <row r="346" spans="1:14" customFormat="1">
      <c r="A346" s="150"/>
      <c r="B346" s="164"/>
      <c r="C346" s="217"/>
      <c r="D346" s="444"/>
      <c r="E346" s="444"/>
      <c r="F346" s="102"/>
      <c r="G346" s="535"/>
      <c r="H346" s="102"/>
      <c r="L346" s="150"/>
      <c r="M346" s="151"/>
      <c r="N346" s="217"/>
    </row>
  </sheetData>
  <mergeCells count="1">
    <mergeCell ref="D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topLeftCell="A44" workbookViewId="0">
      <selection activeCell="C66" sqref="C66"/>
    </sheetView>
  </sheetViews>
  <sheetFormatPr defaultColWidth="9.140625" defaultRowHeight="12.75"/>
  <cols>
    <col min="1" max="1" width="11.28515625" style="102" bestFit="1" customWidth="1"/>
    <col min="2" max="2" width="9.140625" style="102"/>
    <col min="3" max="4" width="9.28515625" style="102" bestFit="1" customWidth="1"/>
    <col min="5" max="5" width="10.42578125" style="102" bestFit="1" customWidth="1"/>
    <col min="6" max="6" width="20.85546875" bestFit="1" customWidth="1"/>
    <col min="11" max="11" width="10.140625" bestFit="1" customWidth="1"/>
  </cols>
  <sheetData>
    <row r="1" spans="1:15" ht="13.5" thickBot="1">
      <c r="A1" s="106"/>
    </row>
    <row r="2" spans="1:15" ht="15">
      <c r="A2" s="225" t="s">
        <v>825</v>
      </c>
      <c r="B2" s="225" t="s">
        <v>826</v>
      </c>
      <c r="C2" s="225" t="s">
        <v>827</v>
      </c>
      <c r="D2" s="225" t="s">
        <v>828</v>
      </c>
      <c r="E2" s="225" t="s">
        <v>829</v>
      </c>
      <c r="F2" s="225" t="s">
        <v>840</v>
      </c>
      <c r="G2" s="225" t="s">
        <v>842</v>
      </c>
      <c r="L2" s="302"/>
      <c r="M2" s="303"/>
      <c r="N2" s="304"/>
      <c r="O2" s="305"/>
    </row>
    <row r="3" spans="1:15" ht="15">
      <c r="A3" s="228">
        <v>44629</v>
      </c>
      <c r="B3" s="229" t="s">
        <v>830</v>
      </c>
      <c r="C3" s="229">
        <v>30</v>
      </c>
      <c r="D3" s="229">
        <v>420</v>
      </c>
      <c r="E3" s="229">
        <f t="shared" ref="E3:E12" si="0">D3*0.05</f>
        <v>21</v>
      </c>
      <c r="F3" s="230" t="s">
        <v>837</v>
      </c>
      <c r="G3" s="12" t="s">
        <v>1952</v>
      </c>
      <c r="J3" s="12"/>
      <c r="L3" s="306"/>
      <c r="M3" s="307" t="s">
        <v>910</v>
      </c>
      <c r="N3" s="307"/>
      <c r="O3" s="308"/>
    </row>
    <row r="4" spans="1:15" ht="15">
      <c r="A4" s="228">
        <v>44629</v>
      </c>
      <c r="B4" s="229" t="s">
        <v>830</v>
      </c>
      <c r="C4" s="229">
        <v>18</v>
      </c>
      <c r="D4" s="229">
        <v>295</v>
      </c>
      <c r="E4" s="229">
        <f t="shared" si="0"/>
        <v>14.75</v>
      </c>
      <c r="F4" s="230" t="s">
        <v>838</v>
      </c>
      <c r="G4" s="12" t="s">
        <v>1952</v>
      </c>
      <c r="L4" s="306"/>
      <c r="M4" s="309"/>
      <c r="N4" s="309"/>
      <c r="O4" s="310"/>
    </row>
    <row r="5" spans="1:15" ht="15">
      <c r="A5" s="228">
        <v>44635</v>
      </c>
      <c r="B5" s="229" t="s">
        <v>830</v>
      </c>
      <c r="C5" s="229">
        <v>12</v>
      </c>
      <c r="D5" s="229">
        <v>255</v>
      </c>
      <c r="E5" s="229">
        <f t="shared" si="0"/>
        <v>12.75</v>
      </c>
      <c r="F5" s="231"/>
      <c r="G5" s="12" t="s">
        <v>1952</v>
      </c>
      <c r="L5" s="306"/>
      <c r="M5" s="311" t="s">
        <v>911</v>
      </c>
      <c r="N5" s="311" t="s">
        <v>912</v>
      </c>
      <c r="O5" s="310"/>
    </row>
    <row r="6" spans="1:15" ht="15.75" thickBot="1">
      <c r="A6" s="228">
        <v>44639</v>
      </c>
      <c r="B6" s="229" t="s">
        <v>830</v>
      </c>
      <c r="C6" s="229">
        <v>6</v>
      </c>
      <c r="D6" s="229">
        <v>150</v>
      </c>
      <c r="E6" s="229">
        <f t="shared" si="0"/>
        <v>7.5</v>
      </c>
      <c r="F6" s="230" t="s">
        <v>24</v>
      </c>
      <c r="G6" s="12" t="s">
        <v>1952</v>
      </c>
      <c r="L6" s="306"/>
      <c r="M6" s="312"/>
      <c r="N6" s="312"/>
      <c r="O6" s="310"/>
    </row>
    <row r="7" spans="1:15" s="430" customFormat="1" ht="15">
      <c r="A7" s="228">
        <v>44641</v>
      </c>
      <c r="B7" s="229" t="s">
        <v>831</v>
      </c>
      <c r="C7" s="229">
        <v>4</v>
      </c>
      <c r="D7" s="229">
        <v>100</v>
      </c>
      <c r="E7" s="229">
        <f t="shared" si="0"/>
        <v>5</v>
      </c>
      <c r="F7" s="230" t="s">
        <v>835</v>
      </c>
      <c r="G7" s="322" t="s">
        <v>841</v>
      </c>
      <c r="L7" s="431"/>
      <c r="M7" s="432"/>
      <c r="N7" s="432"/>
      <c r="O7" s="433"/>
    </row>
    <row r="8" spans="1:15" s="430" customFormat="1" ht="15">
      <c r="A8" s="228">
        <v>44641</v>
      </c>
      <c r="B8" s="229" t="s">
        <v>831</v>
      </c>
      <c r="C8" s="229">
        <v>12</v>
      </c>
      <c r="D8" s="229">
        <v>255</v>
      </c>
      <c r="E8" s="229">
        <f t="shared" si="0"/>
        <v>12.75</v>
      </c>
      <c r="F8" s="230" t="s">
        <v>835</v>
      </c>
      <c r="G8" s="322" t="s">
        <v>841</v>
      </c>
      <c r="L8" s="431"/>
      <c r="M8" s="434">
        <v>6</v>
      </c>
      <c r="N8" s="434">
        <v>150</v>
      </c>
      <c r="O8" s="433"/>
    </row>
    <row r="9" spans="1:15" ht="15">
      <c r="A9" s="228">
        <v>44656</v>
      </c>
      <c r="B9" s="229" t="s">
        <v>830</v>
      </c>
      <c r="C9" s="229">
        <v>12</v>
      </c>
      <c r="D9" s="229">
        <v>230</v>
      </c>
      <c r="E9" s="229">
        <f t="shared" si="0"/>
        <v>11.5</v>
      </c>
      <c r="F9" s="230" t="s">
        <v>836</v>
      </c>
      <c r="G9" s="12" t="s">
        <v>1952</v>
      </c>
      <c r="L9" s="306"/>
      <c r="M9" s="313">
        <v>12</v>
      </c>
      <c r="N9" s="313">
        <v>225</v>
      </c>
      <c r="O9" s="310"/>
    </row>
    <row r="10" spans="1:15" ht="15">
      <c r="A10" s="228">
        <v>44679</v>
      </c>
      <c r="B10" s="229" t="s">
        <v>913</v>
      </c>
      <c r="C10" s="229">
        <v>6</v>
      </c>
      <c r="D10" s="229">
        <v>150</v>
      </c>
      <c r="E10" s="229">
        <f t="shared" si="0"/>
        <v>7.5</v>
      </c>
      <c r="F10" s="230" t="s">
        <v>914</v>
      </c>
      <c r="G10" s="12" t="s">
        <v>1952</v>
      </c>
      <c r="L10" s="306"/>
      <c r="M10" s="313">
        <v>18</v>
      </c>
      <c r="N10" s="313">
        <v>295</v>
      </c>
      <c r="O10" s="310"/>
    </row>
    <row r="11" spans="1:15" ht="15">
      <c r="A11" s="228">
        <v>44708</v>
      </c>
      <c r="B11" s="229" t="s">
        <v>913</v>
      </c>
      <c r="C11" s="229">
        <v>12</v>
      </c>
      <c r="D11" s="229">
        <v>225</v>
      </c>
      <c r="E11" s="229">
        <f t="shared" si="0"/>
        <v>11.25</v>
      </c>
      <c r="F11" s="230" t="s">
        <v>915</v>
      </c>
      <c r="G11" s="12" t="s">
        <v>1952</v>
      </c>
      <c r="L11" s="306"/>
      <c r="M11" s="313">
        <v>24</v>
      </c>
      <c r="N11" s="313">
        <v>355</v>
      </c>
      <c r="O11" s="310"/>
    </row>
    <row r="12" spans="1:15" ht="15">
      <c r="A12" s="228">
        <v>44714</v>
      </c>
      <c r="B12" s="229" t="s">
        <v>916</v>
      </c>
      <c r="C12" s="229">
        <v>12</v>
      </c>
      <c r="D12" s="229">
        <v>225</v>
      </c>
      <c r="E12" s="229">
        <f t="shared" si="0"/>
        <v>11.25</v>
      </c>
      <c r="F12" s="230" t="s">
        <v>917</v>
      </c>
      <c r="G12" s="12" t="s">
        <v>1952</v>
      </c>
      <c r="L12" s="306"/>
      <c r="M12" s="313">
        <v>30</v>
      </c>
      <c r="N12" s="313">
        <v>405</v>
      </c>
      <c r="O12" s="310"/>
    </row>
    <row r="13" spans="1:15" ht="15">
      <c r="A13" s="228">
        <v>44714</v>
      </c>
      <c r="B13" s="229" t="s">
        <v>916</v>
      </c>
      <c r="C13" s="229">
        <v>6</v>
      </c>
      <c r="D13" s="229">
        <v>150</v>
      </c>
      <c r="E13" s="229">
        <f>IF(D13&lt;&gt;"",(D13*0.05),"")</f>
        <v>7.5</v>
      </c>
      <c r="F13" s="230" t="s">
        <v>918</v>
      </c>
      <c r="G13" s="12" t="s">
        <v>1952</v>
      </c>
      <c r="L13" s="306"/>
      <c r="M13" s="313"/>
      <c r="N13" s="313"/>
      <c r="O13" s="310"/>
    </row>
    <row r="14" spans="1:15" ht="15.75" thickBot="1">
      <c r="A14" s="228">
        <v>44747</v>
      </c>
      <c r="B14" s="229" t="s">
        <v>830</v>
      </c>
      <c r="C14" s="229">
        <v>16</v>
      </c>
      <c r="D14" s="229">
        <v>405</v>
      </c>
      <c r="E14" s="429">
        <f>(D14/30*16)*0.05</f>
        <v>10.8</v>
      </c>
      <c r="F14" s="230" t="s">
        <v>919</v>
      </c>
      <c r="G14" s="12" t="s">
        <v>1952</v>
      </c>
      <c r="L14" s="314"/>
      <c r="M14" s="315"/>
      <c r="N14" s="316"/>
      <c r="O14" s="317"/>
    </row>
    <row r="15" spans="1:15" ht="15">
      <c r="A15" s="228">
        <v>44748</v>
      </c>
      <c r="B15" s="229" t="s">
        <v>920</v>
      </c>
      <c r="C15" s="229">
        <v>14</v>
      </c>
      <c r="D15" s="229">
        <v>405</v>
      </c>
      <c r="E15" s="429">
        <f>(D15/30*14)*0.05</f>
        <v>9.4500000000000011</v>
      </c>
      <c r="F15" s="230" t="s">
        <v>919</v>
      </c>
      <c r="G15" s="12" t="s">
        <v>1952</v>
      </c>
      <c r="M15" s="318">
        <v>2</v>
      </c>
      <c r="N15" s="319">
        <v>175</v>
      </c>
    </row>
    <row r="16" spans="1:15" ht="15">
      <c r="A16" s="226">
        <v>44802</v>
      </c>
      <c r="B16" s="227" t="s">
        <v>1032</v>
      </c>
      <c r="C16" s="227">
        <v>6</v>
      </c>
      <c r="D16" s="227">
        <v>150</v>
      </c>
      <c r="E16" s="227">
        <f t="shared" ref="E16:E74" si="1">IF(D16&lt;&gt;"",(D16*0.05),"")</f>
        <v>7.5</v>
      </c>
      <c r="F16" s="12" t="s">
        <v>1033</v>
      </c>
      <c r="M16" s="318">
        <v>4</v>
      </c>
      <c r="N16" s="319">
        <v>115</v>
      </c>
    </row>
    <row r="17" spans="1:13">
      <c r="A17" s="228">
        <v>44817</v>
      </c>
      <c r="B17" s="229" t="s">
        <v>920</v>
      </c>
      <c r="C17" s="229">
        <v>12</v>
      </c>
      <c r="D17" s="229">
        <v>255</v>
      </c>
      <c r="E17" s="429">
        <f>(D17/C17*10)*0.05</f>
        <v>10.625</v>
      </c>
      <c r="F17" s="230" t="s">
        <v>1136</v>
      </c>
      <c r="G17" s="12" t="s">
        <v>1952</v>
      </c>
    </row>
    <row r="18" spans="1:13">
      <c r="A18" s="228">
        <v>44825</v>
      </c>
      <c r="B18" s="229" t="s">
        <v>920</v>
      </c>
      <c r="C18" s="229">
        <v>12</v>
      </c>
      <c r="D18" s="229">
        <v>255</v>
      </c>
      <c r="E18" s="229">
        <f t="shared" si="1"/>
        <v>12.75</v>
      </c>
      <c r="F18" s="230" t="s">
        <v>1137</v>
      </c>
      <c r="G18" s="12" t="s">
        <v>1952</v>
      </c>
    </row>
    <row r="19" spans="1:13">
      <c r="A19" s="228">
        <v>44852</v>
      </c>
      <c r="B19" s="229" t="s">
        <v>1024</v>
      </c>
      <c r="C19" s="229">
        <v>6</v>
      </c>
      <c r="D19" s="229">
        <v>150</v>
      </c>
      <c r="E19" s="229">
        <f t="shared" si="1"/>
        <v>7.5</v>
      </c>
      <c r="F19" s="230" t="s">
        <v>1278</v>
      </c>
      <c r="G19" s="12" t="s">
        <v>1952</v>
      </c>
    </row>
    <row r="20" spans="1:13">
      <c r="A20" s="228">
        <v>44852</v>
      </c>
      <c r="B20" s="229" t="s">
        <v>1024</v>
      </c>
      <c r="C20" s="229">
        <v>6</v>
      </c>
      <c r="D20" s="229">
        <v>150</v>
      </c>
      <c r="E20" s="229">
        <f t="shared" si="1"/>
        <v>7.5</v>
      </c>
      <c r="F20" s="230" t="s">
        <v>1272</v>
      </c>
      <c r="G20" s="12" t="s">
        <v>1952</v>
      </c>
    </row>
    <row r="21" spans="1:13">
      <c r="A21" s="228">
        <v>44867</v>
      </c>
      <c r="B21" s="229" t="s">
        <v>1024</v>
      </c>
      <c r="C21" s="229">
        <v>6</v>
      </c>
      <c r="D21" s="229">
        <v>150</v>
      </c>
      <c r="E21" s="229">
        <f t="shared" si="1"/>
        <v>7.5</v>
      </c>
      <c r="F21" s="230" t="s">
        <v>1376</v>
      </c>
      <c r="G21" s="12" t="s">
        <v>1952</v>
      </c>
      <c r="K21" s="523">
        <v>45055</v>
      </c>
      <c r="L21" s="12" t="s">
        <v>3172</v>
      </c>
      <c r="M21" s="13" t="s">
        <v>3171</v>
      </c>
    </row>
    <row r="22" spans="1:13">
      <c r="A22" s="228">
        <v>44867</v>
      </c>
      <c r="B22" s="229" t="s">
        <v>1024</v>
      </c>
      <c r="C22" s="229">
        <v>6</v>
      </c>
      <c r="D22" s="229">
        <v>150</v>
      </c>
      <c r="E22" s="229">
        <f t="shared" si="1"/>
        <v>7.5</v>
      </c>
      <c r="F22" s="230" t="s">
        <v>1377</v>
      </c>
      <c r="G22" s="12" t="s">
        <v>1952</v>
      </c>
    </row>
    <row r="23" spans="1:13">
      <c r="A23" s="228">
        <v>44869</v>
      </c>
      <c r="B23" s="229" t="s">
        <v>916</v>
      </c>
      <c r="C23" s="229">
        <v>6</v>
      </c>
      <c r="D23" s="229">
        <v>150</v>
      </c>
      <c r="E23" s="229">
        <f t="shared" si="1"/>
        <v>7.5</v>
      </c>
      <c r="F23" s="230" t="s">
        <v>1378</v>
      </c>
      <c r="G23" s="12" t="s">
        <v>1952</v>
      </c>
    </row>
    <row r="24" spans="1:13">
      <c r="A24" s="228">
        <v>44871</v>
      </c>
      <c r="B24" s="229" t="s">
        <v>1024</v>
      </c>
      <c r="C24" s="229">
        <v>12</v>
      </c>
      <c r="D24" s="229">
        <v>255</v>
      </c>
      <c r="E24" s="229">
        <f t="shared" si="1"/>
        <v>12.75</v>
      </c>
      <c r="F24" s="230" t="s">
        <v>1379</v>
      </c>
      <c r="G24" s="12" t="s">
        <v>1952</v>
      </c>
    </row>
    <row r="25" spans="1:13">
      <c r="A25" s="228">
        <v>44864</v>
      </c>
      <c r="B25" s="229" t="s">
        <v>1024</v>
      </c>
      <c r="C25" s="229">
        <v>4</v>
      </c>
      <c r="D25" s="229">
        <v>355</v>
      </c>
      <c r="E25" s="435">
        <f>D25/24*4*0.05</f>
        <v>2.9583333333333335</v>
      </c>
      <c r="F25" s="230" t="s">
        <v>1380</v>
      </c>
      <c r="G25" s="12" t="s">
        <v>1952</v>
      </c>
    </row>
    <row r="26" spans="1:13">
      <c r="A26" s="229"/>
      <c r="B26" s="229" t="s">
        <v>830</v>
      </c>
      <c r="C26" s="229">
        <v>8</v>
      </c>
      <c r="D26" s="229">
        <v>355</v>
      </c>
      <c r="E26" s="435">
        <f>D26/24*8*0.05</f>
        <v>5.916666666666667</v>
      </c>
      <c r="F26" s="230" t="s">
        <v>1380</v>
      </c>
      <c r="G26" s="12" t="s">
        <v>1952</v>
      </c>
    </row>
    <row r="27" spans="1:13">
      <c r="A27" s="228">
        <v>44874</v>
      </c>
      <c r="B27" s="229" t="s">
        <v>913</v>
      </c>
      <c r="C27" s="229">
        <v>12</v>
      </c>
      <c r="D27" s="229">
        <v>225</v>
      </c>
      <c r="E27" s="229">
        <f t="shared" si="1"/>
        <v>11.25</v>
      </c>
      <c r="F27" s="230" t="s">
        <v>1412</v>
      </c>
      <c r="G27" s="12" t="s">
        <v>1952</v>
      </c>
    </row>
    <row r="28" spans="1:13">
      <c r="A28" s="228">
        <v>44874</v>
      </c>
      <c r="B28" s="229" t="s">
        <v>913</v>
      </c>
      <c r="C28" s="229">
        <v>6</v>
      </c>
      <c r="D28" s="229">
        <v>150</v>
      </c>
      <c r="E28" s="229">
        <f t="shared" si="1"/>
        <v>7.5</v>
      </c>
      <c r="F28" s="230" t="s">
        <v>1413</v>
      </c>
      <c r="G28" s="12" t="s">
        <v>1952</v>
      </c>
    </row>
    <row r="29" spans="1:13">
      <c r="A29" s="228">
        <v>44875</v>
      </c>
      <c r="B29" s="229" t="s">
        <v>1310</v>
      </c>
      <c r="C29" s="229">
        <v>12</v>
      </c>
      <c r="D29" s="229">
        <v>255</v>
      </c>
      <c r="E29" s="229">
        <f>IF(D29&lt;&gt;"",(D29*0.05),"")</f>
        <v>12.75</v>
      </c>
      <c r="F29" s="230" t="s">
        <v>1452</v>
      </c>
      <c r="G29" s="12" t="s">
        <v>1952</v>
      </c>
    </row>
    <row r="30" spans="1:13">
      <c r="A30" s="228">
        <v>44876</v>
      </c>
      <c r="B30" s="229" t="s">
        <v>1024</v>
      </c>
      <c r="C30" s="229">
        <v>12</v>
      </c>
      <c r="D30" s="229">
        <v>225</v>
      </c>
      <c r="E30" s="229">
        <f t="shared" si="1"/>
        <v>11.25</v>
      </c>
      <c r="F30" s="230" t="s">
        <v>1462</v>
      </c>
      <c r="G30" s="12" t="s">
        <v>1952</v>
      </c>
    </row>
    <row r="31" spans="1:13">
      <c r="A31" s="228">
        <v>44882</v>
      </c>
      <c r="B31" s="229" t="s">
        <v>830</v>
      </c>
      <c r="C31" s="229">
        <v>6</v>
      </c>
      <c r="D31" s="229">
        <v>150</v>
      </c>
      <c r="E31" s="229">
        <f t="shared" si="1"/>
        <v>7.5</v>
      </c>
      <c r="F31" s="230" t="s">
        <v>1533</v>
      </c>
      <c r="G31" s="12" t="s">
        <v>1952</v>
      </c>
    </row>
    <row r="32" spans="1:13">
      <c r="A32" s="228">
        <v>44885</v>
      </c>
      <c r="B32" s="229" t="s">
        <v>916</v>
      </c>
      <c r="C32" s="229">
        <v>6</v>
      </c>
      <c r="D32" s="229">
        <v>150</v>
      </c>
      <c r="E32" s="229">
        <f t="shared" si="1"/>
        <v>7.5</v>
      </c>
      <c r="F32" s="230" t="s">
        <v>1570</v>
      </c>
      <c r="G32" s="12" t="s">
        <v>1952</v>
      </c>
    </row>
    <row r="33" spans="1:7">
      <c r="A33" s="228">
        <v>44885</v>
      </c>
      <c r="B33" s="229" t="s">
        <v>916</v>
      </c>
      <c r="C33" s="229">
        <v>4</v>
      </c>
      <c r="D33" s="229">
        <v>295</v>
      </c>
      <c r="E33" s="436">
        <f>D33/18*C33*0.05</f>
        <v>3.2777777777777781</v>
      </c>
      <c r="F33" s="230" t="s">
        <v>1575</v>
      </c>
      <c r="G33" s="12" t="s">
        <v>1952</v>
      </c>
    </row>
    <row r="34" spans="1:7">
      <c r="A34" s="228">
        <v>44886</v>
      </c>
      <c r="B34" s="229" t="s">
        <v>1024</v>
      </c>
      <c r="C34" s="229">
        <v>8</v>
      </c>
      <c r="D34" s="229">
        <v>295</v>
      </c>
      <c r="E34" s="436">
        <f>D34/18*C34*0.05</f>
        <v>6.5555555555555562</v>
      </c>
      <c r="F34" s="230" t="s">
        <v>1575</v>
      </c>
      <c r="G34" s="12" t="s">
        <v>1952</v>
      </c>
    </row>
    <row r="35" spans="1:7">
      <c r="A35" s="228">
        <v>44886</v>
      </c>
      <c r="B35" s="229" t="s">
        <v>1024</v>
      </c>
      <c r="C35" s="229">
        <v>12</v>
      </c>
      <c r="D35" s="229">
        <v>225</v>
      </c>
      <c r="E35" s="229">
        <f t="shared" si="1"/>
        <v>11.25</v>
      </c>
      <c r="F35" s="230" t="s">
        <v>1576</v>
      </c>
      <c r="G35" s="12" t="s">
        <v>1952</v>
      </c>
    </row>
    <row r="36" spans="1:7">
      <c r="A36" s="228">
        <v>44887</v>
      </c>
      <c r="B36" s="229" t="s">
        <v>1024</v>
      </c>
      <c r="C36" s="229">
        <v>6</v>
      </c>
      <c r="D36" s="229">
        <v>150</v>
      </c>
      <c r="E36" s="229">
        <f t="shared" si="1"/>
        <v>7.5</v>
      </c>
      <c r="F36" s="230" t="s">
        <v>1594</v>
      </c>
      <c r="G36" s="12" t="s">
        <v>1952</v>
      </c>
    </row>
    <row r="37" spans="1:7">
      <c r="A37" s="437">
        <v>44889</v>
      </c>
      <c r="B37" s="438" t="s">
        <v>1024</v>
      </c>
      <c r="C37" s="439">
        <v>12</v>
      </c>
      <c r="D37" s="439">
        <v>225</v>
      </c>
      <c r="E37" s="436">
        <f>D37/12*11*0.05</f>
        <v>10.3125</v>
      </c>
      <c r="F37" s="230" t="s">
        <v>1619</v>
      </c>
      <c r="G37" s="12" t="s">
        <v>1952</v>
      </c>
    </row>
    <row r="38" spans="1:7">
      <c r="A38" s="416">
        <v>44896</v>
      </c>
      <c r="B38" s="106" t="s">
        <v>1790</v>
      </c>
      <c r="C38" s="102">
        <v>24</v>
      </c>
      <c r="D38" s="102">
        <v>355</v>
      </c>
      <c r="E38" s="408">
        <f>D38/C38*12*0.05</f>
        <v>8.875</v>
      </c>
      <c r="F38" s="12"/>
    </row>
    <row r="39" spans="1:7">
      <c r="A39" s="437">
        <v>44911</v>
      </c>
      <c r="B39" s="438" t="s">
        <v>1024</v>
      </c>
      <c r="C39" s="439">
        <v>6</v>
      </c>
      <c r="D39" s="439">
        <v>150</v>
      </c>
      <c r="E39" s="229">
        <f t="shared" si="1"/>
        <v>7.5</v>
      </c>
      <c r="F39" s="230" t="s">
        <v>1862</v>
      </c>
      <c r="G39" s="12" t="s">
        <v>1952</v>
      </c>
    </row>
    <row r="40" spans="1:7">
      <c r="A40" s="437">
        <v>44919</v>
      </c>
      <c r="B40" s="438" t="s">
        <v>831</v>
      </c>
      <c r="C40" s="439">
        <v>12</v>
      </c>
      <c r="D40" s="439">
        <v>225</v>
      </c>
      <c r="E40" s="229">
        <f t="shared" si="1"/>
        <v>11.25</v>
      </c>
      <c r="F40" s="230" t="s">
        <v>1913</v>
      </c>
      <c r="G40" s="12" t="s">
        <v>2253</v>
      </c>
    </row>
    <row r="41" spans="1:7">
      <c r="A41" s="437">
        <v>44919</v>
      </c>
      <c r="B41" s="438" t="s">
        <v>831</v>
      </c>
      <c r="C41" s="439">
        <v>24</v>
      </c>
      <c r="D41" s="439">
        <v>355</v>
      </c>
      <c r="E41" s="229">
        <f t="shared" si="1"/>
        <v>17.75</v>
      </c>
      <c r="F41" s="230" t="s">
        <v>1914</v>
      </c>
      <c r="G41" s="12" t="s">
        <v>2253</v>
      </c>
    </row>
    <row r="42" spans="1:7">
      <c r="A42" s="416">
        <v>44923</v>
      </c>
      <c r="B42" s="102" t="s">
        <v>1024</v>
      </c>
      <c r="C42" s="102">
        <v>6</v>
      </c>
      <c r="D42" s="102">
        <v>255</v>
      </c>
      <c r="E42" s="408">
        <f>D42/12*C42*0.05</f>
        <v>6.375</v>
      </c>
      <c r="F42" s="12" t="s">
        <v>1949</v>
      </c>
    </row>
    <row r="43" spans="1:7">
      <c r="A43" s="416">
        <v>44923</v>
      </c>
      <c r="B43" s="102" t="s">
        <v>1024</v>
      </c>
      <c r="C43" s="102">
        <v>10</v>
      </c>
      <c r="D43" s="102">
        <v>295</v>
      </c>
      <c r="E43" s="408">
        <f>D43/12*C43*0.05</f>
        <v>12.291666666666666</v>
      </c>
      <c r="F43" s="12" t="s">
        <v>1948</v>
      </c>
    </row>
    <row r="44" spans="1:7">
      <c r="A44" s="416">
        <v>44924</v>
      </c>
      <c r="B44" s="106" t="s">
        <v>916</v>
      </c>
      <c r="C44" s="102">
        <v>7</v>
      </c>
      <c r="D44" s="102">
        <v>255</v>
      </c>
      <c r="E44" s="408">
        <f>D44/12*C44*0.05</f>
        <v>7.4375</v>
      </c>
      <c r="F44" s="12" t="s">
        <v>1949</v>
      </c>
    </row>
    <row r="45" spans="1:7">
      <c r="A45" s="416">
        <v>44924</v>
      </c>
      <c r="B45" s="106" t="s">
        <v>916</v>
      </c>
      <c r="C45" s="102">
        <v>8</v>
      </c>
      <c r="D45" s="102">
        <v>255</v>
      </c>
      <c r="E45" s="408">
        <f>D45/12*C45*0.05</f>
        <v>8.5</v>
      </c>
      <c r="F45" s="12" t="s">
        <v>1948</v>
      </c>
    </row>
    <row r="46" spans="1:7">
      <c r="A46" s="437">
        <v>44925</v>
      </c>
      <c r="B46" s="438" t="s">
        <v>831</v>
      </c>
      <c r="C46" s="439">
        <v>12</v>
      </c>
      <c r="D46" s="439">
        <v>225</v>
      </c>
      <c r="E46" s="229">
        <f t="shared" si="1"/>
        <v>11.25</v>
      </c>
      <c r="F46" s="230" t="s">
        <v>1962</v>
      </c>
      <c r="G46" s="12" t="s">
        <v>2253</v>
      </c>
    </row>
    <row r="47" spans="1:7">
      <c r="A47" s="476">
        <v>44935</v>
      </c>
      <c r="B47" s="477" t="s">
        <v>831</v>
      </c>
      <c r="C47" s="478">
        <v>7</v>
      </c>
      <c r="D47" s="478">
        <v>225</v>
      </c>
      <c r="E47" s="466">
        <f>D47/12*C47*0.05</f>
        <v>6.5625</v>
      </c>
      <c r="F47" s="322" t="s">
        <v>2385</v>
      </c>
      <c r="G47" s="12"/>
    </row>
    <row r="48" spans="1:7">
      <c r="A48" s="476">
        <v>44935</v>
      </c>
      <c r="B48" s="477" t="s">
        <v>830</v>
      </c>
      <c r="C48" s="478">
        <v>5</v>
      </c>
      <c r="D48" s="478">
        <v>225</v>
      </c>
      <c r="E48" s="466">
        <f>D48/12*C48*0.05</f>
        <v>4.6875</v>
      </c>
      <c r="F48" s="322" t="s">
        <v>2385</v>
      </c>
      <c r="G48" s="12"/>
    </row>
    <row r="49" spans="1:6">
      <c r="A49" s="416">
        <v>44943</v>
      </c>
      <c r="B49" s="106" t="s">
        <v>830</v>
      </c>
      <c r="C49" s="102">
        <v>10</v>
      </c>
      <c r="D49" s="102">
        <v>355</v>
      </c>
      <c r="E49" s="466">
        <f>D49/24*C49*0.05</f>
        <v>7.395833333333333</v>
      </c>
      <c r="F49" s="12" t="s">
        <v>2179</v>
      </c>
    </row>
    <row r="50" spans="1:6">
      <c r="A50" s="416">
        <v>44943</v>
      </c>
      <c r="B50" s="106" t="s">
        <v>830</v>
      </c>
      <c r="C50" s="102">
        <v>6</v>
      </c>
      <c r="D50" s="102">
        <v>150</v>
      </c>
      <c r="E50" s="466">
        <f>D50/6*C50*0.05</f>
        <v>7.5</v>
      </c>
      <c r="F50" s="12" t="s">
        <v>2178</v>
      </c>
    </row>
    <row r="51" spans="1:6">
      <c r="A51" s="416">
        <v>44944</v>
      </c>
      <c r="B51" s="106" t="s">
        <v>2188</v>
      </c>
      <c r="C51" s="102">
        <v>8</v>
      </c>
      <c r="D51" s="102">
        <v>355</v>
      </c>
      <c r="E51" s="466">
        <f>D51/24*C51*0.05</f>
        <v>5.916666666666667</v>
      </c>
      <c r="F51" s="12" t="s">
        <v>2179</v>
      </c>
    </row>
    <row r="52" spans="1:6">
      <c r="A52" s="416">
        <v>44947</v>
      </c>
      <c r="B52" s="106" t="s">
        <v>1024</v>
      </c>
      <c r="C52" s="102">
        <v>12</v>
      </c>
      <c r="D52" s="102">
        <v>225</v>
      </c>
      <c r="E52" s="475">
        <f t="shared" si="1"/>
        <v>11.25</v>
      </c>
      <c r="F52" s="12" t="s">
        <v>2384</v>
      </c>
    </row>
    <row r="53" spans="1:6">
      <c r="A53" s="416">
        <v>44951</v>
      </c>
      <c r="B53" s="106" t="s">
        <v>830</v>
      </c>
      <c r="C53" s="102">
        <v>18</v>
      </c>
      <c r="D53" s="102">
        <v>295</v>
      </c>
      <c r="E53" s="475">
        <f t="shared" si="1"/>
        <v>14.75</v>
      </c>
      <c r="F53" s="12" t="s">
        <v>2383</v>
      </c>
    </row>
    <row r="54" spans="1:6">
      <c r="A54" s="416">
        <v>44952</v>
      </c>
      <c r="B54" s="106" t="s">
        <v>1024</v>
      </c>
      <c r="C54" s="102">
        <v>12</v>
      </c>
      <c r="D54" s="102">
        <v>225</v>
      </c>
      <c r="E54" s="408">
        <f>D54/12*7*0.05</f>
        <v>6.5625</v>
      </c>
      <c r="F54" s="12" t="s">
        <v>2261</v>
      </c>
    </row>
    <row r="55" spans="1:6">
      <c r="A55" s="416">
        <v>44965</v>
      </c>
      <c r="B55" s="106" t="s">
        <v>1024</v>
      </c>
      <c r="C55" s="102">
        <v>5</v>
      </c>
      <c r="D55" s="102">
        <v>150</v>
      </c>
      <c r="E55" s="466">
        <f>D55/6*C55*0.05</f>
        <v>6.25</v>
      </c>
      <c r="F55" s="12" t="s">
        <v>2381</v>
      </c>
    </row>
    <row r="56" spans="1:6">
      <c r="A56" s="416">
        <v>44965</v>
      </c>
      <c r="B56" s="106" t="s">
        <v>1024</v>
      </c>
      <c r="C56" s="102">
        <v>4</v>
      </c>
      <c r="D56" s="102">
        <v>225</v>
      </c>
      <c r="E56" s="466">
        <f>D56/12*C56*0.05</f>
        <v>3.75</v>
      </c>
      <c r="F56" s="12" t="s">
        <v>2226</v>
      </c>
    </row>
    <row r="57" spans="1:6">
      <c r="A57" s="416">
        <v>44958</v>
      </c>
      <c r="B57" s="106" t="s">
        <v>830</v>
      </c>
      <c r="C57" s="102">
        <v>6</v>
      </c>
      <c r="D57" s="102">
        <v>150</v>
      </c>
      <c r="E57" s="227">
        <f t="shared" si="1"/>
        <v>7.5</v>
      </c>
      <c r="F57" s="12" t="s">
        <v>2382</v>
      </c>
    </row>
    <row r="58" spans="1:6">
      <c r="A58" s="416">
        <v>44967</v>
      </c>
      <c r="B58" s="106" t="s">
        <v>920</v>
      </c>
      <c r="C58" s="102">
        <v>6</v>
      </c>
      <c r="D58" s="102">
        <v>150</v>
      </c>
      <c r="E58" s="227">
        <f t="shared" si="1"/>
        <v>7.5</v>
      </c>
      <c r="F58" s="12" t="s">
        <v>2396</v>
      </c>
    </row>
    <row r="59" spans="1:6">
      <c r="A59" s="416">
        <v>44975</v>
      </c>
      <c r="B59" s="106" t="s">
        <v>1024</v>
      </c>
      <c r="C59" s="102">
        <v>6</v>
      </c>
      <c r="D59" s="102">
        <v>150</v>
      </c>
      <c r="E59" s="227">
        <f t="shared" si="1"/>
        <v>7.5</v>
      </c>
      <c r="F59" s="12" t="s">
        <v>2510</v>
      </c>
    </row>
    <row r="60" spans="1:6">
      <c r="A60" s="416">
        <v>44975</v>
      </c>
      <c r="B60" s="106" t="s">
        <v>1024</v>
      </c>
      <c r="C60" s="102">
        <v>6</v>
      </c>
      <c r="D60" s="102">
        <v>225</v>
      </c>
      <c r="E60" s="408">
        <f>D60/12*C60*0.05</f>
        <v>5.625</v>
      </c>
      <c r="F60" s="12" t="s">
        <v>2511</v>
      </c>
    </row>
    <row r="61" spans="1:6">
      <c r="A61" s="416">
        <v>44975</v>
      </c>
      <c r="B61" s="106" t="s">
        <v>1024</v>
      </c>
      <c r="C61" s="102">
        <v>4</v>
      </c>
      <c r="D61" s="102">
        <v>150</v>
      </c>
      <c r="E61" s="408">
        <f>D61/6*C61*0.05</f>
        <v>5</v>
      </c>
      <c r="F61" s="12" t="s">
        <v>2512</v>
      </c>
    </row>
    <row r="62" spans="1:6">
      <c r="A62" s="416">
        <v>44976</v>
      </c>
      <c r="B62" s="106" t="s">
        <v>2513</v>
      </c>
      <c r="C62" s="102">
        <v>2</v>
      </c>
      <c r="D62" s="102">
        <v>150</v>
      </c>
      <c r="E62" s="408">
        <f>D62/6*C62*0.05</f>
        <v>2.5</v>
      </c>
      <c r="F62" s="12" t="s">
        <v>2512</v>
      </c>
    </row>
    <row r="63" spans="1:6">
      <c r="A63" s="416">
        <v>44976</v>
      </c>
      <c r="B63" s="106" t="s">
        <v>2513</v>
      </c>
      <c r="C63" s="102">
        <v>6</v>
      </c>
      <c r="D63" s="102">
        <v>225</v>
      </c>
      <c r="E63" s="408">
        <f>D63/12*C63*0.05</f>
        <v>5.625</v>
      </c>
      <c r="F63" s="12" t="s">
        <v>2511</v>
      </c>
    </row>
    <row r="64" spans="1:6">
      <c r="A64" s="416">
        <v>44979</v>
      </c>
      <c r="B64" s="106" t="s">
        <v>2222</v>
      </c>
      <c r="C64" s="102">
        <v>6</v>
      </c>
      <c r="D64" s="102">
        <v>295</v>
      </c>
      <c r="E64" s="408">
        <f>D64/18*C64*0.05</f>
        <v>4.9166666666666679</v>
      </c>
      <c r="F64" s="12" t="s">
        <v>2536</v>
      </c>
    </row>
    <row r="65" spans="1:7">
      <c r="A65" s="416">
        <v>44980</v>
      </c>
      <c r="B65" s="106" t="s">
        <v>830</v>
      </c>
      <c r="C65" s="102">
        <v>12</v>
      </c>
      <c r="D65" s="102">
        <v>295</v>
      </c>
      <c r="E65" s="408">
        <f>D65/18*C65*0.05</f>
        <v>9.8333333333333357</v>
      </c>
      <c r="F65" s="12" t="s">
        <v>2536</v>
      </c>
    </row>
    <row r="66" spans="1:7">
      <c r="A66" s="416">
        <v>44980</v>
      </c>
      <c r="B66" s="106" t="s">
        <v>1024</v>
      </c>
      <c r="C66" s="102">
        <v>18</v>
      </c>
      <c r="D66" s="102">
        <v>295</v>
      </c>
      <c r="E66" s="227">
        <f t="shared" si="1"/>
        <v>14.75</v>
      </c>
      <c r="F66" s="12" t="s">
        <v>2537</v>
      </c>
    </row>
    <row r="67" spans="1:7">
      <c r="A67" s="416">
        <v>44980</v>
      </c>
      <c r="B67" s="106" t="s">
        <v>2222</v>
      </c>
      <c r="C67" s="102">
        <v>6</v>
      </c>
      <c r="D67" s="102">
        <v>150</v>
      </c>
      <c r="E67" s="227">
        <f t="shared" si="1"/>
        <v>7.5</v>
      </c>
      <c r="F67" s="12" t="s">
        <v>2507</v>
      </c>
    </row>
    <row r="68" spans="1:7">
      <c r="A68" s="416">
        <v>44982</v>
      </c>
      <c r="B68" s="106" t="s">
        <v>1024</v>
      </c>
      <c r="C68" s="102">
        <v>14</v>
      </c>
      <c r="D68" s="102">
        <v>295</v>
      </c>
      <c r="E68" s="408">
        <f>D68/18*C68*0.05</f>
        <v>11.472222222222223</v>
      </c>
      <c r="F68" s="12" t="s">
        <v>2582</v>
      </c>
    </row>
    <row r="69" spans="1:7">
      <c r="A69" s="416">
        <v>44984</v>
      </c>
      <c r="B69" s="106" t="s">
        <v>830</v>
      </c>
      <c r="C69" s="102">
        <v>2</v>
      </c>
      <c r="D69" s="102">
        <v>295</v>
      </c>
      <c r="E69" s="408">
        <f>D69/18*C69*0.05</f>
        <v>1.6388888888888891</v>
      </c>
      <c r="F69" s="12" t="s">
        <v>2582</v>
      </c>
    </row>
    <row r="70" spans="1:7">
      <c r="A70" s="416">
        <v>44984</v>
      </c>
      <c r="B70" s="106" t="s">
        <v>2222</v>
      </c>
      <c r="C70" s="102">
        <v>6</v>
      </c>
      <c r="D70" s="102">
        <v>150</v>
      </c>
      <c r="E70" s="227">
        <f t="shared" ref="E70" si="2">IF(D70&lt;&gt;"",(D70*0.05),"")</f>
        <v>7.5</v>
      </c>
      <c r="F70" s="12" t="s">
        <v>3444</v>
      </c>
    </row>
    <row r="71" spans="1:7">
      <c r="A71" s="416">
        <v>44986</v>
      </c>
      <c r="B71" s="106" t="s">
        <v>830</v>
      </c>
      <c r="C71" s="102">
        <v>11</v>
      </c>
      <c r="D71" s="102">
        <v>295</v>
      </c>
      <c r="E71" s="408">
        <f>D71/12*C71*0.05</f>
        <v>13.520833333333332</v>
      </c>
      <c r="F71" s="12" t="s">
        <v>2645</v>
      </c>
    </row>
    <row r="72" spans="1:7">
      <c r="A72" s="416">
        <v>44989</v>
      </c>
      <c r="B72" s="106" t="s">
        <v>1024</v>
      </c>
      <c r="C72" s="102">
        <v>36</v>
      </c>
      <c r="D72" s="102">
        <v>450</v>
      </c>
      <c r="E72" s="227">
        <f t="shared" si="1"/>
        <v>22.5</v>
      </c>
      <c r="F72" s="12" t="s">
        <v>2627</v>
      </c>
    </row>
    <row r="73" spans="1:7">
      <c r="A73" s="416">
        <v>44991</v>
      </c>
      <c r="B73" s="106" t="s">
        <v>1024</v>
      </c>
      <c r="C73" s="102">
        <v>6</v>
      </c>
      <c r="D73" s="102">
        <v>150</v>
      </c>
      <c r="E73" s="227">
        <f t="shared" si="1"/>
        <v>7.5</v>
      </c>
      <c r="F73" s="12" t="s">
        <v>2647</v>
      </c>
    </row>
    <row r="74" spans="1:7">
      <c r="A74" s="416">
        <v>44993</v>
      </c>
      <c r="B74" s="106" t="s">
        <v>1024</v>
      </c>
      <c r="C74" s="102">
        <v>18</v>
      </c>
      <c r="D74" s="102">
        <v>295</v>
      </c>
      <c r="E74" s="227">
        <f t="shared" si="1"/>
        <v>14.75</v>
      </c>
      <c r="F74" s="12" t="s">
        <v>2673</v>
      </c>
    </row>
    <row r="75" spans="1:7">
      <c r="A75" s="416">
        <v>44993</v>
      </c>
      <c r="B75" s="106" t="s">
        <v>830</v>
      </c>
      <c r="C75" s="102">
        <v>14.5</v>
      </c>
      <c r="D75" s="102">
        <v>355</v>
      </c>
      <c r="E75" s="408">
        <f>D75/24*C75*0.05</f>
        <v>10.723958333333334</v>
      </c>
      <c r="F75" s="12" t="s">
        <v>2674</v>
      </c>
    </row>
    <row r="76" spans="1:7">
      <c r="A76" s="416">
        <v>44995</v>
      </c>
      <c r="B76" s="106" t="s">
        <v>1024</v>
      </c>
      <c r="C76" s="102">
        <v>10</v>
      </c>
      <c r="D76" s="102">
        <v>355</v>
      </c>
      <c r="E76" s="408">
        <f>D76/24*C76*0.05</f>
        <v>7.395833333333333</v>
      </c>
      <c r="F76" s="12" t="s">
        <v>2674</v>
      </c>
    </row>
    <row r="77" spans="1:7">
      <c r="A77" s="416">
        <v>44996</v>
      </c>
      <c r="B77" s="106" t="s">
        <v>1024</v>
      </c>
      <c r="C77" s="102">
        <v>8</v>
      </c>
      <c r="D77" s="102">
        <v>405</v>
      </c>
      <c r="E77" s="408">
        <f>D77/30*C77*0.05</f>
        <v>5.4</v>
      </c>
      <c r="F77" s="12" t="s">
        <v>2716</v>
      </c>
    </row>
    <row r="78" spans="1:7">
      <c r="A78" s="437">
        <v>44997</v>
      </c>
      <c r="B78" s="438" t="s">
        <v>2669</v>
      </c>
      <c r="C78" s="439">
        <v>21</v>
      </c>
      <c r="D78" s="439">
        <v>405</v>
      </c>
      <c r="E78" s="436">
        <f>D78/30*C78*0.05</f>
        <v>14.175000000000001</v>
      </c>
      <c r="F78" s="230" t="s">
        <v>2716</v>
      </c>
      <c r="G78" s="12" t="s">
        <v>3173</v>
      </c>
    </row>
    <row r="79" spans="1:7">
      <c r="A79" s="437">
        <v>45004</v>
      </c>
      <c r="B79" s="438" t="s">
        <v>2669</v>
      </c>
      <c r="C79" s="439">
        <v>18</v>
      </c>
      <c r="D79" s="439">
        <v>295</v>
      </c>
      <c r="E79" s="229">
        <f t="shared" ref="E79:E90" si="3">IF(D79&lt;&gt;"",(D79*0.05),"")</f>
        <v>14.75</v>
      </c>
      <c r="F79" s="230" t="s">
        <v>2815</v>
      </c>
      <c r="G79" s="12" t="s">
        <v>3173</v>
      </c>
    </row>
    <row r="80" spans="1:7">
      <c r="A80" s="437">
        <v>45007</v>
      </c>
      <c r="B80" s="438" t="s">
        <v>2669</v>
      </c>
      <c r="C80" s="439">
        <v>12</v>
      </c>
      <c r="D80" s="439">
        <v>225</v>
      </c>
      <c r="E80" s="229">
        <f t="shared" si="3"/>
        <v>11.25</v>
      </c>
      <c r="F80" s="230" t="s">
        <v>2816</v>
      </c>
      <c r="G80" s="12" t="s">
        <v>3173</v>
      </c>
    </row>
    <row r="81" spans="1:7">
      <c r="A81" s="416">
        <v>45008</v>
      </c>
      <c r="B81" s="106" t="s">
        <v>1024</v>
      </c>
      <c r="C81" s="102">
        <v>6</v>
      </c>
      <c r="D81" s="102">
        <v>150</v>
      </c>
      <c r="E81" s="227">
        <f t="shared" si="3"/>
        <v>7.5</v>
      </c>
      <c r="F81" s="12" t="s">
        <v>2817</v>
      </c>
    </row>
    <row r="82" spans="1:7">
      <c r="A82" s="416">
        <v>45010</v>
      </c>
      <c r="B82" s="106" t="s">
        <v>2846</v>
      </c>
      <c r="C82" s="102">
        <v>6</v>
      </c>
      <c r="D82" s="102">
        <v>150</v>
      </c>
      <c r="E82" s="227">
        <f t="shared" si="3"/>
        <v>7.5</v>
      </c>
      <c r="F82" s="12" t="s">
        <v>2847</v>
      </c>
    </row>
    <row r="83" spans="1:7">
      <c r="A83" s="416">
        <v>45012</v>
      </c>
      <c r="B83" s="106" t="s">
        <v>2846</v>
      </c>
      <c r="C83" s="102">
        <v>6</v>
      </c>
      <c r="D83" s="102">
        <v>150</v>
      </c>
      <c r="E83" s="102">
        <f t="shared" si="3"/>
        <v>7.5</v>
      </c>
      <c r="F83" s="12" t="s">
        <v>2848</v>
      </c>
    </row>
    <row r="84" spans="1:7">
      <c r="A84" s="416">
        <v>45015</v>
      </c>
      <c r="B84" s="106" t="s">
        <v>830</v>
      </c>
      <c r="C84" s="102">
        <v>6</v>
      </c>
      <c r="D84" s="102">
        <v>150</v>
      </c>
      <c r="E84" s="227">
        <f t="shared" si="3"/>
        <v>7.5</v>
      </c>
      <c r="F84" s="12" t="s">
        <v>2867</v>
      </c>
    </row>
    <row r="85" spans="1:7">
      <c r="A85" s="437">
        <v>45018</v>
      </c>
      <c r="B85" s="438" t="s">
        <v>2669</v>
      </c>
      <c r="C85" s="439">
        <v>6</v>
      </c>
      <c r="D85" s="439">
        <v>150</v>
      </c>
      <c r="E85" s="229">
        <f t="shared" si="3"/>
        <v>7.5</v>
      </c>
      <c r="F85" s="230" t="s">
        <v>2904</v>
      </c>
      <c r="G85" s="12" t="s">
        <v>3173</v>
      </c>
    </row>
    <row r="86" spans="1:7">
      <c r="A86" s="437">
        <v>45025</v>
      </c>
      <c r="B86" s="438" t="s">
        <v>2669</v>
      </c>
      <c r="C86" s="439">
        <v>6</v>
      </c>
      <c r="D86" s="439">
        <v>150</v>
      </c>
      <c r="E86" s="229">
        <f t="shared" si="3"/>
        <v>7.5</v>
      </c>
      <c r="F86" s="230" t="s">
        <v>2978</v>
      </c>
      <c r="G86" s="12" t="s">
        <v>3173</v>
      </c>
    </row>
    <row r="87" spans="1:7">
      <c r="A87" s="437">
        <v>45025</v>
      </c>
      <c r="B87" s="438" t="s">
        <v>2669</v>
      </c>
      <c r="C87" s="439">
        <v>15</v>
      </c>
      <c r="D87" s="439">
        <v>405</v>
      </c>
      <c r="E87" s="436">
        <f>D87/30*C87*0.05</f>
        <v>10.125</v>
      </c>
      <c r="F87" s="230" t="s">
        <v>2984</v>
      </c>
      <c r="G87" s="12" t="s">
        <v>3173</v>
      </c>
    </row>
    <row r="88" spans="1:7">
      <c r="A88" s="416">
        <v>45026</v>
      </c>
      <c r="B88" s="106" t="s">
        <v>830</v>
      </c>
      <c r="C88" s="102">
        <v>6</v>
      </c>
      <c r="D88" s="102">
        <v>150</v>
      </c>
      <c r="E88" s="227">
        <f t="shared" si="3"/>
        <v>7.5</v>
      </c>
      <c r="F88" s="12" t="s">
        <v>3010</v>
      </c>
    </row>
    <row r="89" spans="1:7">
      <c r="A89" s="416" t="s">
        <v>3011</v>
      </c>
      <c r="B89" s="106" t="s">
        <v>830</v>
      </c>
      <c r="C89" s="102">
        <v>6</v>
      </c>
      <c r="D89" s="102">
        <v>150</v>
      </c>
      <c r="E89" s="227">
        <f t="shared" si="3"/>
        <v>7.5</v>
      </c>
      <c r="F89" s="12" t="s">
        <v>3012</v>
      </c>
    </row>
    <row r="90" spans="1:7">
      <c r="A90" s="416">
        <v>45033</v>
      </c>
      <c r="B90" s="106" t="s">
        <v>1024</v>
      </c>
      <c r="C90" s="102">
        <v>48</v>
      </c>
      <c r="D90" s="102">
        <v>675</v>
      </c>
      <c r="E90" s="102">
        <f t="shared" si="3"/>
        <v>33.75</v>
      </c>
      <c r="F90" s="12" t="s">
        <v>3060</v>
      </c>
    </row>
    <row r="91" spans="1:7">
      <c r="A91" s="416">
        <v>45035</v>
      </c>
      <c r="B91" s="106" t="s">
        <v>830</v>
      </c>
      <c r="C91" s="102">
        <v>10</v>
      </c>
      <c r="D91" s="102">
        <v>225</v>
      </c>
      <c r="E91" s="408">
        <f>D91/12*C91*0.05</f>
        <v>9.375</v>
      </c>
      <c r="F91" s="12" t="s">
        <v>3082</v>
      </c>
    </row>
    <row r="92" spans="1:7">
      <c r="A92" s="416">
        <v>45035</v>
      </c>
      <c r="B92" s="106" t="s">
        <v>830</v>
      </c>
      <c r="C92" s="102">
        <v>11</v>
      </c>
      <c r="D92" s="102">
        <v>225</v>
      </c>
      <c r="E92" s="408">
        <f>D92/12*C92*0.05</f>
        <v>10.3125</v>
      </c>
      <c r="F92" s="12" t="s">
        <v>3069</v>
      </c>
    </row>
    <row r="93" spans="1:7">
      <c r="A93" s="437">
        <v>45042</v>
      </c>
      <c r="B93" s="438" t="s">
        <v>2669</v>
      </c>
      <c r="C93" s="439">
        <v>12</v>
      </c>
      <c r="D93" s="439">
        <v>225</v>
      </c>
      <c r="E93" s="229">
        <f>IF(D93&lt;&gt;"",(D93*0.05),"")</f>
        <v>11.25</v>
      </c>
      <c r="F93" s="230" t="s">
        <v>3121</v>
      </c>
      <c r="G93" s="12" t="s">
        <v>3173</v>
      </c>
    </row>
    <row r="94" spans="1:7">
      <c r="A94" s="437">
        <v>45042</v>
      </c>
      <c r="B94" s="438" t="s">
        <v>2669</v>
      </c>
      <c r="C94" s="439">
        <v>48</v>
      </c>
      <c r="D94" s="439">
        <v>700</v>
      </c>
      <c r="E94" s="229">
        <f>IF(D94&lt;&gt;"",(D94*0.05),"")</f>
        <v>35</v>
      </c>
      <c r="F94" s="230" t="s">
        <v>3122</v>
      </c>
      <c r="G94" s="12" t="s">
        <v>3173</v>
      </c>
    </row>
    <row r="95" spans="1:7">
      <c r="A95" s="416">
        <v>45046</v>
      </c>
      <c r="B95" s="106" t="s">
        <v>920</v>
      </c>
      <c r="C95" s="102">
        <v>12</v>
      </c>
      <c r="D95" s="102">
        <v>225</v>
      </c>
      <c r="E95" s="227">
        <f>IF(D95&lt;&gt;"",(D95*0.05),"")</f>
        <v>11.25</v>
      </c>
      <c r="F95" s="12" t="s">
        <v>3152</v>
      </c>
      <c r="G95" s="13"/>
    </row>
    <row r="96" spans="1:7">
      <c r="A96" s="416">
        <v>45046</v>
      </c>
      <c r="B96" s="106" t="s">
        <v>920</v>
      </c>
      <c r="C96" s="106">
        <v>6</v>
      </c>
      <c r="D96" s="102">
        <v>150</v>
      </c>
      <c r="E96" s="227">
        <f>IF(D96&lt;&gt;"",(D96*0.05),"")</f>
        <v>7.5</v>
      </c>
      <c r="F96" s="12" t="s">
        <v>3153</v>
      </c>
    </row>
    <row r="97" spans="1:6">
      <c r="A97" s="416">
        <v>45049</v>
      </c>
      <c r="B97" s="106" t="s">
        <v>1024</v>
      </c>
      <c r="C97" s="106">
        <v>22</v>
      </c>
      <c r="D97" s="102">
        <v>355</v>
      </c>
      <c r="E97" s="408">
        <f>D97/24*C97*0.05</f>
        <v>16.270833333333332</v>
      </c>
      <c r="F97" s="12" t="s">
        <v>3154</v>
      </c>
    </row>
    <row r="98" spans="1:6">
      <c r="A98" s="416">
        <v>45050</v>
      </c>
      <c r="B98" s="106" t="s">
        <v>830</v>
      </c>
      <c r="C98" s="102">
        <v>12</v>
      </c>
      <c r="D98" s="102">
        <v>225</v>
      </c>
      <c r="E98" s="227">
        <f t="shared" ref="E98:E105" si="4">IF(D98&lt;&gt;"",(D98*0.05),"")</f>
        <v>11.25</v>
      </c>
      <c r="F98" s="12" t="s">
        <v>3158</v>
      </c>
    </row>
    <row r="99" spans="1:6">
      <c r="A99" s="416">
        <v>45055</v>
      </c>
      <c r="B99" s="106" t="s">
        <v>830</v>
      </c>
      <c r="C99" s="102">
        <v>36</v>
      </c>
      <c r="D99" s="102">
        <v>555</v>
      </c>
      <c r="E99" s="102">
        <f t="shared" si="4"/>
        <v>27.75</v>
      </c>
      <c r="F99" s="12" t="s">
        <v>3184</v>
      </c>
    </row>
    <row r="100" spans="1:6">
      <c r="A100" s="416">
        <v>45060</v>
      </c>
      <c r="B100" s="106" t="s">
        <v>1024</v>
      </c>
      <c r="C100" s="102">
        <v>12</v>
      </c>
      <c r="D100" s="102">
        <v>225</v>
      </c>
      <c r="E100" s="102">
        <f t="shared" si="4"/>
        <v>11.25</v>
      </c>
      <c r="F100" s="12" t="s">
        <v>3199</v>
      </c>
    </row>
    <row r="101" spans="1:6">
      <c r="A101" s="416">
        <v>45074</v>
      </c>
      <c r="B101" s="106" t="s">
        <v>2669</v>
      </c>
      <c r="C101" s="102">
        <v>6</v>
      </c>
      <c r="D101" s="102">
        <v>150</v>
      </c>
      <c r="E101" s="102">
        <f t="shared" si="4"/>
        <v>7.5</v>
      </c>
      <c r="F101" s="12" t="s">
        <v>3250</v>
      </c>
    </row>
    <row r="102" spans="1:6">
      <c r="A102" s="416">
        <v>45088</v>
      </c>
      <c r="B102" s="102" t="s">
        <v>1024</v>
      </c>
      <c r="C102" s="102">
        <v>12</v>
      </c>
      <c r="D102" s="102">
        <v>225</v>
      </c>
      <c r="E102" s="102">
        <f t="shared" si="4"/>
        <v>11.25</v>
      </c>
      <c r="F102" s="12" t="s">
        <v>3322</v>
      </c>
    </row>
    <row r="103" spans="1:6">
      <c r="A103" s="416">
        <v>45093</v>
      </c>
      <c r="B103" s="106" t="s">
        <v>2669</v>
      </c>
      <c r="C103" s="102">
        <v>6</v>
      </c>
      <c r="D103" s="102">
        <v>150</v>
      </c>
      <c r="E103" s="102">
        <f t="shared" si="4"/>
        <v>7.5</v>
      </c>
      <c r="F103" s="12" t="s">
        <v>3338</v>
      </c>
    </row>
    <row r="104" spans="1:6">
      <c r="A104" s="416">
        <v>45095</v>
      </c>
      <c r="B104" s="106" t="s">
        <v>1024</v>
      </c>
      <c r="C104" s="102">
        <v>6</v>
      </c>
      <c r="D104" s="102">
        <v>150</v>
      </c>
      <c r="E104" s="102">
        <f t="shared" si="4"/>
        <v>7.5</v>
      </c>
      <c r="F104" s="12" t="s">
        <v>3342</v>
      </c>
    </row>
    <row r="105" spans="1:6">
      <c r="A105" s="416">
        <v>45128</v>
      </c>
      <c r="B105" s="106" t="s">
        <v>2669</v>
      </c>
      <c r="C105" s="102">
        <v>12</v>
      </c>
      <c r="D105" s="102">
        <v>225</v>
      </c>
      <c r="E105" s="102">
        <f t="shared" si="4"/>
        <v>11.25</v>
      </c>
      <c r="F105" s="12" t="s">
        <v>3442</v>
      </c>
    </row>
  </sheetData>
  <autoFilter ref="B1:B1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topLeftCell="A22" workbookViewId="0">
      <selection activeCell="G4" sqref="G4"/>
    </sheetView>
  </sheetViews>
  <sheetFormatPr defaultColWidth="9.140625" defaultRowHeight="12.75"/>
  <cols>
    <col min="1" max="1" width="5" style="102" customWidth="1"/>
    <col min="3" max="3" width="11.7109375" customWidth="1"/>
    <col min="7" max="7" width="14.85546875" bestFit="1" customWidth="1"/>
    <col min="11" max="11" width="4.42578125" style="102" customWidth="1"/>
    <col min="12" max="12" width="11.7109375" bestFit="1" customWidth="1"/>
    <col min="13" max="13" width="14.28515625" bestFit="1" customWidth="1"/>
    <col min="15" max="15" width="16.85546875" bestFit="1" customWidth="1"/>
  </cols>
  <sheetData>
    <row r="1" spans="1:18" ht="17.25" customHeight="1">
      <c r="B1" s="12"/>
      <c r="J1" s="323"/>
    </row>
    <row r="2" spans="1:18" ht="17.25" customHeight="1">
      <c r="A2" s="106"/>
      <c r="B2" s="586" t="s">
        <v>921</v>
      </c>
      <c r="C2" s="586"/>
      <c r="D2" s="320"/>
      <c r="J2" s="323"/>
      <c r="L2" s="13" t="s">
        <v>922</v>
      </c>
    </row>
    <row r="3" spans="1:18" ht="17.25" customHeight="1">
      <c r="A3" s="106" t="s">
        <v>923</v>
      </c>
      <c r="B3" s="545" t="s">
        <v>924</v>
      </c>
      <c r="D3" s="12" t="s">
        <v>89</v>
      </c>
      <c r="E3" s="322" t="s">
        <v>3370</v>
      </c>
      <c r="F3" s="544" t="s">
        <v>811</v>
      </c>
      <c r="J3" s="323"/>
      <c r="K3" s="106" t="s">
        <v>923</v>
      </c>
      <c r="L3" s="12" t="s">
        <v>10</v>
      </c>
      <c r="M3" s="12" t="s">
        <v>814</v>
      </c>
      <c r="N3" s="12" t="s">
        <v>820</v>
      </c>
    </row>
    <row r="4" spans="1:18" ht="17.25" customHeight="1">
      <c r="A4" s="106" t="s">
        <v>925</v>
      </c>
      <c r="B4" s="12" t="s">
        <v>3383</v>
      </c>
      <c r="D4" s="322" t="s">
        <v>112</v>
      </c>
      <c r="E4" s="12" t="s">
        <v>271</v>
      </c>
      <c r="F4" s="74" t="s">
        <v>112</v>
      </c>
      <c r="J4" s="323"/>
      <c r="K4" s="106" t="s">
        <v>925</v>
      </c>
      <c r="L4" s="12" t="s">
        <v>482</v>
      </c>
      <c r="M4" s="12" t="s">
        <v>107</v>
      </c>
      <c r="O4" s="12"/>
    </row>
    <row r="5" spans="1:18" ht="17.25" customHeight="1">
      <c r="A5" s="106" t="s">
        <v>926</v>
      </c>
      <c r="B5" s="12" t="s">
        <v>26</v>
      </c>
      <c r="D5" s="76" t="s">
        <v>26</v>
      </c>
      <c r="E5" s="322" t="s">
        <v>26</v>
      </c>
      <c r="F5" s="74" t="s">
        <v>26</v>
      </c>
      <c r="J5" s="323"/>
      <c r="K5" s="106" t="s">
        <v>926</v>
      </c>
      <c r="L5" s="12" t="s">
        <v>49</v>
      </c>
      <c r="M5" s="12" t="s">
        <v>282</v>
      </c>
      <c r="N5" s="12" t="s">
        <v>18</v>
      </c>
      <c r="O5" s="12" t="s">
        <v>92</v>
      </c>
    </row>
    <row r="6" spans="1:18" ht="17.25" customHeight="1">
      <c r="A6" s="106" t="s">
        <v>927</v>
      </c>
      <c r="B6" s="76" t="s">
        <v>80</v>
      </c>
      <c r="D6" s="76" t="s">
        <v>60</v>
      </c>
      <c r="E6" s="322" t="s">
        <v>928</v>
      </c>
      <c r="F6" s="118" t="s">
        <v>3384</v>
      </c>
      <c r="J6" s="323"/>
    </row>
    <row r="7" spans="1:18" ht="17.25" customHeight="1">
      <c r="B7" s="13"/>
      <c r="I7" s="346"/>
      <c r="J7" s="323"/>
      <c r="K7" s="347" t="s">
        <v>1123</v>
      </c>
    </row>
    <row r="8" spans="1:18" ht="17.25" customHeight="1">
      <c r="B8" s="13" t="s">
        <v>929</v>
      </c>
      <c r="J8" s="323"/>
    </row>
    <row r="9" spans="1:18" ht="17.25" customHeight="1">
      <c r="B9" s="13" t="s">
        <v>1117</v>
      </c>
      <c r="J9" s="323"/>
    </row>
    <row r="10" spans="1:18" ht="17.25" customHeight="1">
      <c r="B10" s="586" t="s">
        <v>930</v>
      </c>
      <c r="C10" s="586"/>
      <c r="J10" s="323"/>
      <c r="L10" s="13" t="s">
        <v>931</v>
      </c>
      <c r="P10" s="86"/>
    </row>
    <row r="11" spans="1:18" ht="17.25" customHeight="1">
      <c r="A11" s="106" t="s">
        <v>923</v>
      </c>
      <c r="B11" s="12" t="s">
        <v>924</v>
      </c>
      <c r="C11" s="12" t="s">
        <v>89</v>
      </c>
      <c r="D11" s="322" t="s">
        <v>924</v>
      </c>
      <c r="E11" s="12" t="s">
        <v>811</v>
      </c>
      <c r="F11" s="241" t="s">
        <v>26</v>
      </c>
      <c r="G11" s="321"/>
      <c r="H11" s="12" t="s">
        <v>835</v>
      </c>
      <c r="I11" s="241"/>
      <c r="J11" s="323"/>
      <c r="K11" s="106" t="s">
        <v>923</v>
      </c>
      <c r="L11" s="12" t="s">
        <v>10</v>
      </c>
      <c r="M11" s="12" t="s">
        <v>814</v>
      </c>
      <c r="N11" s="12" t="s">
        <v>820</v>
      </c>
      <c r="P11" s="348"/>
      <c r="Q11" s="584"/>
      <c r="R11" s="584"/>
    </row>
    <row r="12" spans="1:18" ht="17.25" customHeight="1">
      <c r="A12" s="106" t="s">
        <v>925</v>
      </c>
      <c r="B12" s="322" t="s">
        <v>932</v>
      </c>
      <c r="C12" s="545" t="s">
        <v>271</v>
      </c>
      <c r="D12" s="12" t="s">
        <v>112</v>
      </c>
      <c r="E12" s="12" t="s">
        <v>835</v>
      </c>
      <c r="F12" s="241" t="s">
        <v>3371</v>
      </c>
      <c r="G12" s="323"/>
      <c r="H12" s="12" t="s">
        <v>26</v>
      </c>
      <c r="I12" s="12"/>
      <c r="J12" s="321" t="s">
        <v>271</v>
      </c>
      <c r="K12" s="106" t="s">
        <v>925</v>
      </c>
      <c r="L12" s="12" t="s">
        <v>482</v>
      </c>
      <c r="M12" s="12" t="s">
        <v>107</v>
      </c>
      <c r="N12" s="12"/>
      <c r="O12" s="76"/>
      <c r="P12" s="348"/>
      <c r="Q12" s="584"/>
      <c r="R12" s="584"/>
    </row>
    <row r="13" spans="1:18" ht="17.25" customHeight="1">
      <c r="A13" s="106" t="s">
        <v>926</v>
      </c>
      <c r="B13" s="322" t="s">
        <v>26</v>
      </c>
      <c r="C13" s="76" t="s">
        <v>3385</v>
      </c>
      <c r="D13" s="322" t="s">
        <v>89</v>
      </c>
      <c r="F13" s="241" t="s">
        <v>924</v>
      </c>
      <c r="G13" s="323"/>
      <c r="H13" s="12" t="s">
        <v>89</v>
      </c>
      <c r="I13" s="12"/>
      <c r="J13" s="321" t="s">
        <v>924</v>
      </c>
      <c r="K13" s="106" t="s">
        <v>926</v>
      </c>
      <c r="L13" s="12" t="s">
        <v>49</v>
      </c>
      <c r="M13" s="12" t="s">
        <v>282</v>
      </c>
      <c r="N13" s="12" t="s">
        <v>18</v>
      </c>
      <c r="O13" s="12" t="s">
        <v>92</v>
      </c>
      <c r="P13" s="348"/>
      <c r="Q13" s="584"/>
      <c r="R13" s="584"/>
    </row>
    <row r="14" spans="1:18" ht="17.25" customHeight="1">
      <c r="A14" s="106" t="s">
        <v>927</v>
      </c>
      <c r="B14" s="113" t="s">
        <v>80</v>
      </c>
      <c r="C14" s="12" t="s">
        <v>60</v>
      </c>
      <c r="D14" s="322" t="s">
        <v>928</v>
      </c>
      <c r="F14" s="241" t="s">
        <v>80</v>
      </c>
      <c r="G14" s="323"/>
      <c r="H14" s="12" t="s">
        <v>80</v>
      </c>
      <c r="I14" s="12"/>
      <c r="J14" s="323"/>
      <c r="P14" s="86"/>
    </row>
    <row r="15" spans="1:18" ht="17.25" customHeight="1">
      <c r="D15" s="430"/>
      <c r="F15" s="241"/>
      <c r="J15" s="323"/>
    </row>
    <row r="16" spans="1:18" ht="17.25" customHeight="1">
      <c r="A16" s="106" t="s">
        <v>925</v>
      </c>
      <c r="B16" s="13" t="s">
        <v>933</v>
      </c>
      <c r="J16" s="323"/>
      <c r="K16" s="13" t="s">
        <v>934</v>
      </c>
    </row>
    <row r="17" spans="1:11" ht="17.25" customHeight="1">
      <c r="B17" s="13" t="s">
        <v>935</v>
      </c>
      <c r="J17" s="323"/>
      <c r="K17"/>
    </row>
    <row r="18" spans="1:11" ht="17.25" customHeight="1">
      <c r="B18" s="13"/>
      <c r="J18" s="323"/>
      <c r="K18"/>
    </row>
    <row r="19" spans="1:11" ht="17.25" customHeight="1">
      <c r="B19" s="585" t="s">
        <v>936</v>
      </c>
      <c r="C19" s="585"/>
      <c r="J19" s="323"/>
      <c r="K19"/>
    </row>
    <row r="20" spans="1:11" ht="17.25" customHeight="1">
      <c r="A20" s="106" t="s">
        <v>923</v>
      </c>
      <c r="B20" s="12" t="s">
        <v>305</v>
      </c>
      <c r="C20" s="12" t="s">
        <v>3373</v>
      </c>
      <c r="H20" s="12" t="s">
        <v>71</v>
      </c>
      <c r="I20" s="12" t="s">
        <v>26</v>
      </c>
      <c r="J20" s="321"/>
      <c r="K20"/>
    </row>
    <row r="21" spans="1:11" ht="17.25" customHeight="1">
      <c r="A21" s="106" t="s">
        <v>925</v>
      </c>
      <c r="B21" s="12" t="s">
        <v>89</v>
      </c>
      <c r="C21" s="12" t="s">
        <v>924</v>
      </c>
      <c r="D21" s="12" t="s">
        <v>271</v>
      </c>
      <c r="E21" s="12" t="s">
        <v>835</v>
      </c>
      <c r="F21" s="12" t="s">
        <v>89</v>
      </c>
      <c r="G21" s="12"/>
      <c r="H21" s="12" t="s">
        <v>271</v>
      </c>
      <c r="I21" s="12" t="s">
        <v>89</v>
      </c>
      <c r="J21" s="321"/>
      <c r="K21"/>
    </row>
    <row r="22" spans="1:11" ht="17.25" customHeight="1">
      <c r="A22" s="106" t="s">
        <v>926</v>
      </c>
      <c r="B22" s="12" t="s">
        <v>80</v>
      </c>
      <c r="C22" s="12" t="s">
        <v>80</v>
      </c>
      <c r="H22" s="241" t="s">
        <v>937</v>
      </c>
      <c r="I22" s="241"/>
      <c r="J22" s="323"/>
      <c r="K22"/>
    </row>
    <row r="23" spans="1:11" ht="17.25" customHeight="1">
      <c r="B23" s="13" t="s">
        <v>3374</v>
      </c>
      <c r="J23" s="323"/>
      <c r="K23"/>
    </row>
    <row r="24" spans="1:11" ht="17.25" customHeight="1">
      <c r="B24" s="585" t="s">
        <v>938</v>
      </c>
      <c r="C24" s="585"/>
      <c r="J24" s="323"/>
      <c r="K24"/>
    </row>
    <row r="25" spans="1:11" ht="17.25" customHeight="1">
      <c r="A25" s="106" t="s">
        <v>923</v>
      </c>
      <c r="B25" s="12" t="s">
        <v>89</v>
      </c>
      <c r="C25" s="12" t="s">
        <v>924</v>
      </c>
      <c r="J25" s="323"/>
      <c r="K25"/>
    </row>
    <row r="26" spans="1:11" ht="17.25" customHeight="1">
      <c r="A26" s="106" t="s">
        <v>925</v>
      </c>
      <c r="B26" s="12" t="s">
        <v>271</v>
      </c>
      <c r="C26" s="12" t="s">
        <v>835</v>
      </c>
      <c r="D26" s="12" t="s">
        <v>271</v>
      </c>
      <c r="E26" s="12" t="s">
        <v>89</v>
      </c>
      <c r="F26" s="12"/>
      <c r="J26" s="323"/>
      <c r="K26"/>
    </row>
    <row r="27" spans="1:11" ht="17.25" customHeight="1">
      <c r="A27" s="106" t="s">
        <v>926</v>
      </c>
      <c r="B27" s="12" t="s">
        <v>80</v>
      </c>
      <c r="C27" s="12" t="s">
        <v>80</v>
      </c>
      <c r="J27" s="323"/>
      <c r="K27"/>
    </row>
    <row r="28" spans="1:11" ht="17.25" customHeight="1">
      <c r="K28"/>
    </row>
    <row r="29" spans="1:11" ht="17.25" customHeight="1">
      <c r="B29" s="13" t="s">
        <v>3372</v>
      </c>
      <c r="K29"/>
    </row>
    <row r="31" spans="1:11" ht="15">
      <c r="B31" s="543" t="s">
        <v>3362</v>
      </c>
      <c r="C31" s="543"/>
    </row>
    <row r="32" spans="1:11" ht="6" customHeight="1">
      <c r="B32" s="543"/>
      <c r="C32" s="543"/>
    </row>
    <row r="33" spans="2:2">
      <c r="B33" s="13" t="s">
        <v>3364</v>
      </c>
    </row>
    <row r="34" spans="2:2">
      <c r="B34" s="12" t="s">
        <v>3363</v>
      </c>
    </row>
    <row r="35" spans="2:2">
      <c r="B35" s="12" t="s">
        <v>3365</v>
      </c>
    </row>
    <row r="37" spans="2:2">
      <c r="B37" s="13" t="s">
        <v>3366</v>
      </c>
    </row>
    <row r="38" spans="2:2">
      <c r="B38" s="12" t="s">
        <v>3367</v>
      </c>
    </row>
    <row r="39" spans="2:2">
      <c r="B39" s="12" t="s">
        <v>3368</v>
      </c>
    </row>
  </sheetData>
  <mergeCells count="7">
    <mergeCell ref="Q11:R11"/>
    <mergeCell ref="Q12:R12"/>
    <mergeCell ref="Q13:R13"/>
    <mergeCell ref="B24:C24"/>
    <mergeCell ref="B2:C2"/>
    <mergeCell ref="B10:C10"/>
    <mergeCell ref="B19:C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topLeftCell="A22" workbookViewId="0">
      <selection activeCell="E42" sqref="E42"/>
    </sheetView>
  </sheetViews>
  <sheetFormatPr defaultColWidth="9.140625" defaultRowHeight="12.75"/>
  <cols>
    <col min="1" max="1" width="2.28515625" style="96" customWidth="1"/>
    <col min="2" max="2" width="14.140625" style="86" customWidth="1"/>
    <col min="3" max="3" width="14.7109375" style="86" customWidth="1"/>
    <col min="4" max="4" width="9" style="86" customWidth="1"/>
    <col min="5" max="5" width="16.5703125" style="86" customWidth="1"/>
    <col min="6" max="6" width="9.28515625" style="86" customWidth="1"/>
    <col min="7" max="7" width="14" style="86" customWidth="1"/>
    <col min="8" max="8" width="15.7109375" style="86" customWidth="1"/>
    <col min="9" max="9" width="18.28515625" style="86" customWidth="1"/>
    <col min="10" max="10" width="9.140625" style="86"/>
    <col min="11" max="11" width="13.140625" style="86" customWidth="1"/>
    <col min="12" max="12" width="9.140625" style="86"/>
    <col min="13" max="13" width="15.42578125" style="86" customWidth="1"/>
    <col min="14" max="14" width="9.5703125" style="86" bestFit="1" customWidth="1"/>
    <col min="15" max="16384" width="9.140625" style="86"/>
  </cols>
  <sheetData>
    <row r="1" spans="1:17" customFormat="1">
      <c r="M1" s="12"/>
      <c r="N1" s="114"/>
    </row>
    <row r="2" spans="1:17" customFormat="1" ht="15.75" customHeight="1">
      <c r="A2" s="77"/>
      <c r="B2" s="78" t="s">
        <v>317</v>
      </c>
      <c r="I2" s="78"/>
      <c r="M2" s="102"/>
    </row>
    <row r="3" spans="1:17" customFormat="1" ht="15.75" customHeight="1">
      <c r="A3" s="77"/>
      <c r="B3" s="12" t="s">
        <v>939</v>
      </c>
      <c r="H3" s="86"/>
      <c r="I3" s="110"/>
      <c r="J3" s="86"/>
      <c r="K3" s="86"/>
      <c r="L3" s="86"/>
      <c r="M3" s="87"/>
      <c r="N3" s="104"/>
      <c r="O3" s="106"/>
      <c r="P3" s="102"/>
      <c r="Q3" s="102"/>
    </row>
    <row r="4" spans="1:17" customFormat="1" ht="13.5" customHeight="1">
      <c r="A4" s="77"/>
      <c r="H4" s="86"/>
      <c r="I4" s="76"/>
      <c r="J4" s="86"/>
      <c r="K4" s="86"/>
      <c r="L4" s="86"/>
      <c r="M4" s="115"/>
      <c r="N4" s="130"/>
      <c r="O4" s="114"/>
      <c r="P4" s="114"/>
      <c r="Q4" s="102"/>
    </row>
    <row r="5" spans="1:17" customFormat="1" ht="13.5" customHeight="1">
      <c r="A5" s="77"/>
      <c r="B5" s="79"/>
      <c r="C5" s="79"/>
      <c r="H5" s="86"/>
      <c r="I5" s="76"/>
      <c r="J5" s="86"/>
      <c r="K5" s="86"/>
      <c r="L5" s="86"/>
      <c r="M5" s="115"/>
      <c r="N5" s="130"/>
      <c r="O5" s="114"/>
      <c r="P5" s="114"/>
      <c r="Q5" s="102"/>
    </row>
    <row r="6" spans="1:17" customFormat="1" ht="13.5" customHeight="1">
      <c r="A6" s="80"/>
      <c r="B6" s="111" t="s">
        <v>318</v>
      </c>
      <c r="H6" s="86"/>
      <c r="I6" s="76"/>
      <c r="J6" s="86"/>
      <c r="K6" s="86"/>
      <c r="L6" s="86"/>
      <c r="M6" s="115"/>
      <c r="N6" s="130"/>
      <c r="O6" s="114"/>
      <c r="P6" s="114"/>
      <c r="Q6" s="102"/>
    </row>
    <row r="7" spans="1:17" customFormat="1" ht="13.5" customHeight="1">
      <c r="A7" s="77"/>
      <c r="B7" s="81" t="s">
        <v>319</v>
      </c>
      <c r="C7" s="82"/>
      <c r="D7" s="83"/>
      <c r="E7" s="84"/>
      <c r="F7" s="83"/>
      <c r="H7" s="86"/>
      <c r="I7" s="76"/>
      <c r="J7" s="86"/>
      <c r="K7" s="86"/>
      <c r="L7" s="86"/>
      <c r="M7" s="115"/>
      <c r="N7" s="130"/>
      <c r="O7" s="114"/>
      <c r="P7" s="114"/>
      <c r="Q7" s="102"/>
    </row>
    <row r="8" spans="1:17" customFormat="1" ht="13.5" customHeight="1">
      <c r="A8" s="77"/>
      <c r="B8" s="85"/>
      <c r="D8" s="86"/>
      <c r="F8" s="86"/>
      <c r="H8" s="86"/>
      <c r="I8" s="76"/>
      <c r="J8" s="86"/>
      <c r="K8" s="86"/>
      <c r="L8" s="86"/>
      <c r="M8" s="115"/>
      <c r="N8" s="130"/>
      <c r="O8" s="114"/>
      <c r="P8" s="114"/>
      <c r="Q8" s="102"/>
    </row>
    <row r="9" spans="1:17" customFormat="1" ht="13.5" customHeight="1">
      <c r="A9" s="77"/>
      <c r="B9" s="85"/>
      <c r="D9" s="86"/>
      <c r="F9" s="86"/>
      <c r="H9" s="86"/>
      <c r="I9" s="113"/>
      <c r="J9" s="86"/>
      <c r="K9" s="86"/>
      <c r="L9" s="86"/>
      <c r="M9" s="115"/>
      <c r="N9" s="130"/>
      <c r="O9" s="114"/>
      <c r="P9" s="114"/>
      <c r="Q9" s="102"/>
    </row>
    <row r="10" spans="1:17" customFormat="1" ht="13.5" customHeight="1">
      <c r="A10" s="77"/>
      <c r="B10" s="82"/>
      <c r="C10" s="87"/>
      <c r="D10" s="76"/>
      <c r="E10" s="88" t="s">
        <v>320</v>
      </c>
      <c r="F10" s="86"/>
      <c r="H10" s="86"/>
      <c r="I10" s="86"/>
      <c r="J10" s="86"/>
      <c r="K10" s="86"/>
      <c r="L10" s="86"/>
      <c r="M10" s="86"/>
      <c r="N10" s="132"/>
      <c r="O10" s="131"/>
      <c r="P10" s="131"/>
      <c r="Q10" s="102"/>
    </row>
    <row r="11" spans="1:17" customFormat="1" ht="13.5" customHeight="1">
      <c r="A11" s="77"/>
      <c r="B11" s="89" t="s">
        <v>50</v>
      </c>
      <c r="C11" s="90">
        <v>185</v>
      </c>
      <c r="D11" s="86"/>
      <c r="E11" s="91" t="s">
        <v>321</v>
      </c>
      <c r="F11" s="86"/>
      <c r="H11" s="86"/>
      <c r="I11" s="86"/>
      <c r="J11" s="86"/>
      <c r="K11" s="86"/>
      <c r="L11" s="86"/>
      <c r="M11" s="86"/>
      <c r="N11" s="76"/>
      <c r="O11" s="86"/>
      <c r="P11" s="86"/>
      <c r="Q11" s="102"/>
    </row>
    <row r="12" spans="1:17" customFormat="1" ht="13.5" customHeight="1">
      <c r="A12" s="77"/>
      <c r="B12" s="89" t="s">
        <v>322</v>
      </c>
      <c r="C12" s="92">
        <v>195</v>
      </c>
      <c r="D12" s="86"/>
      <c r="E12" s="91" t="s">
        <v>323</v>
      </c>
      <c r="F12" s="86"/>
      <c r="H12" s="86"/>
      <c r="I12" s="124"/>
      <c r="J12" s="86"/>
      <c r="K12" s="86"/>
      <c r="L12" s="86"/>
      <c r="M12" s="99"/>
      <c r="N12" s="104"/>
      <c r="O12" s="102"/>
      <c r="P12" s="102"/>
      <c r="Q12" s="102"/>
    </row>
    <row r="13" spans="1:17" customFormat="1" ht="13.5" customHeight="1">
      <c r="A13" s="77"/>
      <c r="E13" s="93"/>
      <c r="H13" s="86"/>
      <c r="I13" s="113"/>
      <c r="J13" s="86"/>
      <c r="K13" s="86"/>
      <c r="L13" s="86"/>
      <c r="M13" s="115"/>
      <c r="N13" s="130"/>
      <c r="O13" s="114"/>
      <c r="P13" s="114"/>
      <c r="Q13" s="102"/>
    </row>
    <row r="14" spans="1:17" customFormat="1" ht="13.5" customHeight="1">
      <c r="A14" s="77"/>
      <c r="E14" s="93"/>
      <c r="H14" s="86"/>
      <c r="I14" s="76"/>
      <c r="J14" s="86"/>
      <c r="K14" s="86"/>
      <c r="L14" s="86"/>
      <c r="M14" s="115"/>
      <c r="N14" s="130"/>
      <c r="O14" s="114"/>
      <c r="P14" s="114"/>
      <c r="Q14" s="102"/>
    </row>
    <row r="15" spans="1:17" customFormat="1" ht="13.5" customHeight="1">
      <c r="A15" s="77"/>
      <c r="B15" s="13" t="s">
        <v>324</v>
      </c>
      <c r="C15" s="94">
        <v>195</v>
      </c>
      <c r="D15" s="86"/>
      <c r="E15" s="95" t="s">
        <v>492</v>
      </c>
      <c r="H15" s="86"/>
      <c r="I15" s="113"/>
      <c r="J15" s="86"/>
      <c r="K15" s="86"/>
      <c r="L15" s="86"/>
      <c r="M15" s="115"/>
      <c r="N15" s="130"/>
      <c r="O15" s="114"/>
    </row>
    <row r="16" spans="1:17" customFormat="1" ht="13.5" customHeight="1">
      <c r="A16" s="77"/>
      <c r="H16" s="86"/>
      <c r="I16" s="86"/>
      <c r="J16" s="86"/>
      <c r="K16" s="86"/>
      <c r="L16" s="86"/>
      <c r="M16" s="86"/>
      <c r="N16" s="86"/>
      <c r="O16" s="86"/>
      <c r="P16" s="86"/>
      <c r="Q16" s="86"/>
    </row>
    <row r="17" spans="1:16" customFormat="1" ht="13.5" customHeight="1">
      <c r="A17" s="77"/>
      <c r="B17" s="82"/>
      <c r="C17" s="86"/>
      <c r="D17" s="86"/>
      <c r="E17" s="96"/>
      <c r="F17" s="86"/>
      <c r="H17" s="86"/>
      <c r="I17" s="86"/>
      <c r="J17" s="86"/>
      <c r="K17" s="86"/>
      <c r="L17" s="86"/>
      <c r="M17" s="86"/>
      <c r="N17" s="86"/>
    </row>
    <row r="18" spans="1:16" customFormat="1" ht="13.5" customHeight="1">
      <c r="A18" s="77"/>
      <c r="B18" s="483" t="s">
        <v>337</v>
      </c>
      <c r="C18" s="484"/>
      <c r="D18" s="86"/>
      <c r="E18" s="96"/>
      <c r="F18" s="86"/>
      <c r="H18" s="86"/>
      <c r="I18" s="86"/>
      <c r="J18" s="86"/>
      <c r="K18" s="86"/>
      <c r="L18" s="188"/>
      <c r="M18" s="188"/>
      <c r="N18" s="188"/>
      <c r="O18" s="73"/>
      <c r="P18" s="73"/>
    </row>
    <row r="19" spans="1:16" customFormat="1" ht="13.5" customHeight="1">
      <c r="A19" s="77"/>
      <c r="B19" s="484"/>
      <c r="C19" s="484"/>
      <c r="D19" s="86"/>
      <c r="E19" s="96"/>
      <c r="F19" s="86"/>
      <c r="I19" s="86"/>
      <c r="J19" s="86"/>
      <c r="K19" s="86"/>
      <c r="L19" s="73"/>
      <c r="M19" s="188"/>
      <c r="N19" s="73"/>
      <c r="O19" s="73"/>
      <c r="P19" s="73"/>
    </row>
    <row r="20" spans="1:16" customFormat="1" ht="13.5" customHeight="1">
      <c r="A20" s="77"/>
      <c r="B20" s="483" t="s">
        <v>338</v>
      </c>
      <c r="C20" s="484"/>
      <c r="D20" s="86"/>
      <c r="E20" s="96"/>
      <c r="F20" s="86"/>
      <c r="M20" s="86"/>
    </row>
    <row r="21" spans="1:16" customFormat="1" ht="13.5" customHeight="1">
      <c r="A21" s="77"/>
      <c r="B21" s="484"/>
      <c r="C21" s="484"/>
      <c r="D21" s="86"/>
      <c r="E21" s="96"/>
      <c r="F21" s="86"/>
      <c r="M21" s="86"/>
    </row>
    <row r="22" spans="1:16" customFormat="1" ht="13.5" customHeight="1">
      <c r="A22" s="77"/>
      <c r="B22" s="483" t="s">
        <v>2611</v>
      </c>
      <c r="C22" s="484"/>
      <c r="D22" s="86"/>
      <c r="E22" s="96"/>
      <c r="F22" s="86"/>
      <c r="M22" s="86"/>
    </row>
    <row r="23" spans="1:16" customFormat="1" ht="13.5" customHeight="1">
      <c r="A23" s="77"/>
      <c r="B23" s="485"/>
      <c r="C23" s="484"/>
    </row>
    <row r="24" spans="1:16" customFormat="1" ht="13.5" customHeight="1">
      <c r="A24" s="77"/>
      <c r="B24" s="82"/>
      <c r="C24" s="86"/>
    </row>
    <row r="25" spans="1:16" customFormat="1" ht="13.5" customHeight="1">
      <c r="A25" s="77"/>
      <c r="B25" s="82"/>
      <c r="C25" s="86"/>
    </row>
    <row r="26" spans="1:16" customFormat="1" ht="13.5" customHeight="1">
      <c r="A26" s="77"/>
      <c r="B26" s="86"/>
      <c r="C26" s="86"/>
      <c r="D26" s="86"/>
      <c r="E26" s="86"/>
      <c r="F26" s="97"/>
    </row>
    <row r="27" spans="1:16" customFormat="1" ht="15" customHeight="1">
      <c r="A27" s="77"/>
      <c r="B27" s="112" t="s">
        <v>325</v>
      </c>
      <c r="D27" s="97"/>
      <c r="E27" s="97"/>
      <c r="F27" s="97"/>
    </row>
    <row r="28" spans="1:16" customFormat="1" ht="13.5" customHeight="1">
      <c r="A28" s="77"/>
      <c r="D28" s="86"/>
      <c r="F28" s="86"/>
    </row>
    <row r="29" spans="1:16" customFormat="1" ht="13.5" customHeight="1" thickBot="1">
      <c r="A29" s="77"/>
      <c r="D29" s="86"/>
      <c r="E29" s="86"/>
      <c r="F29" s="86"/>
      <c r="I29" s="86"/>
    </row>
    <row r="30" spans="1:16" customFormat="1" ht="13.5" customHeight="1" thickBot="1">
      <c r="A30" s="77"/>
      <c r="C30" s="98" t="s">
        <v>326</v>
      </c>
      <c r="E30" s="128"/>
      <c r="F30" s="86"/>
      <c r="G30" s="128"/>
      <c r="I30" s="489"/>
      <c r="J30" s="135"/>
      <c r="K30" s="490"/>
      <c r="L30" s="133"/>
    </row>
    <row r="31" spans="1:16" customFormat="1" ht="13.5" customHeight="1">
      <c r="A31" s="77"/>
      <c r="C31" s="99"/>
      <c r="D31" s="86"/>
      <c r="E31" s="87"/>
      <c r="F31" s="86"/>
      <c r="G31" s="87"/>
      <c r="I31" s="134"/>
      <c r="J31" s="135"/>
      <c r="K31" s="491"/>
      <c r="L31" s="134"/>
    </row>
    <row r="32" spans="1:16" customFormat="1" ht="13.5" customHeight="1">
      <c r="A32" s="77"/>
      <c r="B32" t="s">
        <v>327</v>
      </c>
      <c r="C32" s="486">
        <v>235</v>
      </c>
      <c r="E32" s="106"/>
      <c r="F32" s="86"/>
      <c r="G32" s="106"/>
      <c r="I32" s="134"/>
      <c r="J32" s="135"/>
      <c r="K32" s="492"/>
      <c r="L32" s="136"/>
    </row>
    <row r="33" spans="1:12" customFormat="1" ht="13.5" customHeight="1">
      <c r="A33" s="77"/>
      <c r="B33" t="s">
        <v>328</v>
      </c>
      <c r="C33" s="487">
        <v>215</v>
      </c>
      <c r="E33" s="106"/>
      <c r="F33" s="86"/>
      <c r="G33" s="106"/>
      <c r="I33" s="134"/>
      <c r="J33" s="135"/>
      <c r="K33" s="492"/>
      <c r="L33" s="136"/>
    </row>
    <row r="34" spans="1:12" customFormat="1" ht="13.5" customHeight="1">
      <c r="A34" s="77"/>
      <c r="B34" t="s">
        <v>329</v>
      </c>
      <c r="C34" s="487">
        <v>195</v>
      </c>
      <c r="E34" s="106"/>
      <c r="F34" s="86"/>
      <c r="G34" s="106"/>
      <c r="I34" s="134"/>
      <c r="J34" s="135"/>
      <c r="K34" s="492"/>
      <c r="L34" s="136"/>
    </row>
    <row r="35" spans="1:12" customFormat="1" ht="13.5" customHeight="1">
      <c r="A35" s="77"/>
      <c r="B35" t="s">
        <v>330</v>
      </c>
      <c r="C35" s="487">
        <v>185</v>
      </c>
      <c r="E35" s="106"/>
      <c r="F35" s="86"/>
      <c r="G35" s="106"/>
      <c r="I35" s="134"/>
      <c r="J35" s="135"/>
      <c r="K35" s="492"/>
      <c r="L35" s="136"/>
    </row>
    <row r="36" spans="1:12" customFormat="1" ht="13.5" customHeight="1">
      <c r="A36" s="77"/>
      <c r="B36" s="100" t="s">
        <v>331</v>
      </c>
      <c r="C36" s="487">
        <v>185</v>
      </c>
      <c r="E36" s="106"/>
      <c r="F36" s="86"/>
      <c r="G36" s="106"/>
      <c r="I36" s="134"/>
      <c r="J36" s="135"/>
      <c r="K36" s="492"/>
      <c r="L36" s="136"/>
    </row>
    <row r="37" spans="1:12" customFormat="1" ht="13.5" customHeight="1">
      <c r="A37" s="77"/>
      <c r="B37" s="100" t="s">
        <v>332</v>
      </c>
      <c r="C37" s="487">
        <v>175</v>
      </c>
      <c r="E37" s="106"/>
      <c r="F37" s="86"/>
      <c r="G37" s="106"/>
      <c r="I37" s="134"/>
      <c r="J37" s="135"/>
      <c r="K37" s="492"/>
      <c r="L37" s="136"/>
    </row>
    <row r="38" spans="1:12" customFormat="1" ht="13.5" customHeight="1">
      <c r="A38" s="77"/>
      <c r="B38" s="100" t="s">
        <v>477</v>
      </c>
      <c r="C38" s="487">
        <v>175</v>
      </c>
      <c r="E38" s="106"/>
      <c r="F38" s="86"/>
      <c r="G38" s="106"/>
      <c r="I38" s="134"/>
      <c r="J38" s="135"/>
      <c r="K38" s="492"/>
      <c r="L38" s="136"/>
    </row>
    <row r="39" spans="1:12" customFormat="1" ht="13.5" customHeight="1">
      <c r="A39" s="77"/>
      <c r="B39" s="100" t="s">
        <v>478</v>
      </c>
      <c r="C39" s="488">
        <v>170</v>
      </c>
      <c r="E39" s="106"/>
      <c r="F39" s="86"/>
      <c r="G39" s="106"/>
      <c r="I39" s="134"/>
      <c r="J39" s="135"/>
      <c r="K39" s="492"/>
      <c r="L39" s="136"/>
    </row>
    <row r="40" spans="1:12" customFormat="1" ht="13.5" customHeight="1">
      <c r="A40" s="77"/>
      <c r="C40" s="99"/>
      <c r="E40" s="106"/>
      <c r="F40" s="86"/>
      <c r="G40" s="106"/>
      <c r="I40" s="134"/>
      <c r="J40" s="135"/>
      <c r="K40" s="493"/>
      <c r="L40" s="136"/>
    </row>
    <row r="41" spans="1:12" customFormat="1" ht="13.5" customHeight="1" thickBot="1">
      <c r="A41" s="77"/>
      <c r="C41" s="126"/>
      <c r="D41" s="86"/>
      <c r="E41" s="406"/>
      <c r="F41" s="86"/>
      <c r="G41" s="104"/>
      <c r="I41" s="134"/>
      <c r="J41" s="135"/>
      <c r="K41" s="490"/>
      <c r="L41" s="134"/>
    </row>
    <row r="42" spans="1:12" customFormat="1" ht="13.5" customHeight="1" thickBot="1">
      <c r="A42" s="77"/>
      <c r="C42" s="98" t="s">
        <v>322</v>
      </c>
      <c r="D42" s="86"/>
      <c r="E42" s="406"/>
      <c r="F42" s="86"/>
      <c r="G42" s="104"/>
      <c r="I42" s="489"/>
      <c r="J42" s="135"/>
      <c r="K42" s="490"/>
      <c r="L42" s="134"/>
    </row>
    <row r="43" spans="1:12" customFormat="1" ht="13.5" customHeight="1">
      <c r="A43" s="77"/>
      <c r="B43" s="86"/>
      <c r="C43" s="127"/>
      <c r="D43" s="86"/>
      <c r="E43" s="406"/>
      <c r="F43" s="86"/>
      <c r="G43" s="104"/>
      <c r="I43" s="134"/>
      <c r="J43" s="135"/>
      <c r="K43" s="491"/>
      <c r="L43" s="134"/>
    </row>
    <row r="44" spans="1:12" customFormat="1" ht="13.5" customHeight="1">
      <c r="A44" s="77"/>
      <c r="B44" t="s">
        <v>327</v>
      </c>
      <c r="C44" s="486">
        <v>250</v>
      </c>
      <c r="D44" s="86"/>
      <c r="E44" s="106"/>
      <c r="F44" s="197"/>
      <c r="G44" s="106"/>
      <c r="I44" s="134"/>
      <c r="J44" s="135"/>
      <c r="K44" s="492"/>
      <c r="L44" s="136"/>
    </row>
    <row r="45" spans="1:12" customFormat="1" ht="13.5" customHeight="1">
      <c r="A45" s="77"/>
      <c r="B45" t="s">
        <v>328</v>
      </c>
      <c r="C45" s="487">
        <v>225</v>
      </c>
      <c r="D45" s="86"/>
      <c r="E45" s="106"/>
      <c r="F45" s="86"/>
      <c r="G45" s="106"/>
      <c r="I45" s="134"/>
      <c r="J45" s="135"/>
      <c r="K45" s="492"/>
      <c r="L45" s="136"/>
    </row>
    <row r="46" spans="1:12" customFormat="1" ht="13.5" customHeight="1">
      <c r="A46" s="77"/>
      <c r="B46" t="s">
        <v>329</v>
      </c>
      <c r="C46" s="487">
        <v>205</v>
      </c>
      <c r="D46" s="86"/>
      <c r="E46" s="106"/>
      <c r="F46" s="86"/>
      <c r="G46" s="106"/>
      <c r="I46" s="134"/>
      <c r="J46" s="135"/>
      <c r="K46" s="492"/>
      <c r="L46" s="136"/>
    </row>
    <row r="47" spans="1:12" customFormat="1" ht="13.5" customHeight="1">
      <c r="A47" s="77"/>
      <c r="B47" t="s">
        <v>330</v>
      </c>
      <c r="C47" s="487">
        <v>195</v>
      </c>
      <c r="D47" s="86"/>
      <c r="E47" s="106"/>
      <c r="F47" s="86"/>
      <c r="G47" s="106"/>
      <c r="I47" s="134"/>
      <c r="J47" s="135"/>
      <c r="K47" s="492"/>
      <c r="L47" s="136"/>
    </row>
    <row r="48" spans="1:12" customFormat="1" ht="13.5" customHeight="1">
      <c r="A48" s="77"/>
      <c r="B48" s="100" t="s">
        <v>331</v>
      </c>
      <c r="C48" s="487">
        <v>195</v>
      </c>
      <c r="D48" s="86"/>
      <c r="E48" s="106"/>
      <c r="F48" s="86"/>
      <c r="G48" s="106"/>
      <c r="I48" s="134"/>
      <c r="J48" s="135"/>
      <c r="K48" s="492"/>
      <c r="L48" s="136"/>
    </row>
    <row r="49" spans="1:17" customFormat="1" ht="13.5" customHeight="1">
      <c r="A49" s="77"/>
      <c r="B49" s="100" t="s">
        <v>332</v>
      </c>
      <c r="C49" s="487">
        <v>185</v>
      </c>
      <c r="D49" s="86"/>
      <c r="E49" s="106"/>
      <c r="F49" s="86"/>
      <c r="G49" s="106"/>
      <c r="I49" s="134"/>
      <c r="J49" s="135"/>
      <c r="K49" s="492"/>
      <c r="L49" s="136"/>
    </row>
    <row r="50" spans="1:17" customFormat="1" ht="13.5" customHeight="1">
      <c r="A50" s="77"/>
      <c r="B50" s="100" t="s">
        <v>477</v>
      </c>
      <c r="C50" s="487">
        <v>185</v>
      </c>
      <c r="D50" s="86"/>
      <c r="E50" s="106"/>
      <c r="F50" s="86"/>
      <c r="G50" s="106"/>
      <c r="I50" s="134"/>
      <c r="J50" s="135"/>
      <c r="K50" s="492"/>
      <c r="L50" s="136"/>
    </row>
    <row r="51" spans="1:17" customFormat="1" ht="13.5" customHeight="1">
      <c r="A51" s="77"/>
      <c r="B51" s="100" t="s">
        <v>478</v>
      </c>
      <c r="C51" s="488">
        <v>180</v>
      </c>
      <c r="D51" s="86"/>
      <c r="E51" s="106"/>
      <c r="F51" s="86"/>
      <c r="G51" s="106"/>
      <c r="I51" s="134"/>
      <c r="J51" s="135"/>
      <c r="K51" s="492"/>
      <c r="L51" s="136"/>
    </row>
    <row r="52" spans="1:17" customFormat="1" ht="13.5" customHeight="1">
      <c r="A52" s="77"/>
      <c r="C52" s="102"/>
      <c r="D52" s="86"/>
      <c r="F52" s="86"/>
      <c r="G52" s="12"/>
      <c r="H52" s="86"/>
      <c r="I52" s="134"/>
      <c r="J52" s="135"/>
      <c r="K52" s="135"/>
      <c r="L52" s="135"/>
    </row>
    <row r="53" spans="1:17" customFormat="1" ht="13.5" customHeight="1">
      <c r="A53" s="77"/>
      <c r="B53" s="12"/>
      <c r="C53" s="104"/>
      <c r="D53" s="105"/>
      <c r="E53" s="103"/>
      <c r="F53" s="105"/>
      <c r="G53" s="76"/>
      <c r="I53" s="134"/>
      <c r="J53" s="137"/>
      <c r="K53" s="493"/>
      <c r="L53" s="137"/>
      <c r="M53" s="102"/>
    </row>
    <row r="54" spans="1:17" customFormat="1" ht="13.5" customHeight="1" thickBot="1">
      <c r="A54" s="77"/>
      <c r="G54" s="76"/>
      <c r="H54" s="86"/>
      <c r="I54" s="135"/>
      <c r="J54" s="135"/>
      <c r="K54" s="135"/>
      <c r="L54" s="133"/>
    </row>
    <row r="55" spans="1:17" customFormat="1" ht="13.5" customHeight="1" thickBot="1">
      <c r="A55" s="77"/>
      <c r="B55" s="12" t="s">
        <v>335</v>
      </c>
      <c r="C55" s="98" t="s">
        <v>336</v>
      </c>
      <c r="G55" s="76"/>
      <c r="I55" s="489"/>
      <c r="J55" s="135"/>
      <c r="K55" s="135"/>
      <c r="L55" s="133"/>
    </row>
    <row r="56" spans="1:17" customFormat="1" ht="13.5" customHeight="1">
      <c r="A56" s="77"/>
      <c r="B56" s="86"/>
      <c r="C56" s="106"/>
      <c r="E56" s="405"/>
      <c r="G56" s="12"/>
      <c r="I56" s="134"/>
      <c r="J56" s="135"/>
      <c r="K56" s="489"/>
      <c r="L56" s="133"/>
      <c r="O56" s="86"/>
      <c r="P56" s="86"/>
      <c r="Q56" s="86"/>
    </row>
    <row r="57" spans="1:17" ht="13.5" customHeight="1">
      <c r="A57" s="77"/>
      <c r="B57" t="s">
        <v>327</v>
      </c>
      <c r="C57" s="494">
        <v>295</v>
      </c>
      <c r="D57"/>
      <c r="E57" s="91"/>
      <c r="F57"/>
      <c r="G57" s="12"/>
      <c r="H57"/>
      <c r="I57" s="134"/>
      <c r="J57" s="135"/>
      <c r="K57" s="492"/>
      <c r="L57" s="133"/>
      <c r="M57"/>
      <c r="N57"/>
    </row>
    <row r="58" spans="1:17" ht="13.5" customHeight="1">
      <c r="A58" s="77"/>
      <c r="B58" t="s">
        <v>328</v>
      </c>
      <c r="C58" s="495">
        <v>295</v>
      </c>
      <c r="D58"/>
      <c r="E58" s="91"/>
      <c r="F58"/>
      <c r="G58" s="12"/>
      <c r="H58"/>
      <c r="I58" s="134"/>
      <c r="J58" s="135"/>
      <c r="K58" s="492"/>
      <c r="L58" s="133"/>
      <c r="M58"/>
      <c r="N58"/>
    </row>
    <row r="59" spans="1:17" ht="13.5" customHeight="1">
      <c r="A59" s="77"/>
      <c r="B59" t="s">
        <v>329</v>
      </c>
      <c r="C59" s="495">
        <v>275</v>
      </c>
      <c r="D59"/>
      <c r="E59" s="103"/>
      <c r="F59"/>
      <c r="G59" s="12"/>
      <c r="H59"/>
      <c r="I59" s="134"/>
      <c r="J59" s="135"/>
      <c r="K59" s="493"/>
      <c r="L59" s="133"/>
      <c r="M59"/>
      <c r="N59"/>
    </row>
    <row r="60" spans="1:17" ht="13.5" customHeight="1">
      <c r="B60" t="s">
        <v>330</v>
      </c>
      <c r="C60" s="495">
        <v>275</v>
      </c>
      <c r="D60"/>
      <c r="E60" s="103"/>
      <c r="F60"/>
      <c r="G60" s="12"/>
      <c r="H60"/>
      <c r="I60" s="134"/>
      <c r="J60" s="135"/>
      <c r="K60" s="493"/>
      <c r="L60" s="133"/>
      <c r="M60"/>
      <c r="N60"/>
    </row>
    <row r="61" spans="1:17" ht="13.5" customHeight="1">
      <c r="B61" s="100" t="s">
        <v>331</v>
      </c>
      <c r="C61" s="495">
        <v>250</v>
      </c>
      <c r="E61" s="103"/>
      <c r="G61" s="12"/>
      <c r="H61"/>
      <c r="I61" s="134"/>
      <c r="J61" s="135"/>
      <c r="K61" s="493"/>
      <c r="L61" s="135"/>
      <c r="M61"/>
      <c r="N61"/>
    </row>
    <row r="62" spans="1:17" ht="13.5" customHeight="1">
      <c r="B62" s="100" t="s">
        <v>332</v>
      </c>
      <c r="C62" s="495">
        <v>250</v>
      </c>
      <c r="E62" s="103"/>
      <c r="G62" s="12"/>
      <c r="H62"/>
      <c r="I62" s="134"/>
      <c r="J62" s="135"/>
      <c r="K62" s="493"/>
      <c r="L62" s="135"/>
      <c r="M62"/>
      <c r="N62"/>
    </row>
    <row r="63" spans="1:17" ht="13.5" customHeight="1">
      <c r="B63" s="100" t="s">
        <v>333</v>
      </c>
      <c r="C63" s="495">
        <v>250</v>
      </c>
      <c r="E63" s="103"/>
      <c r="G63"/>
      <c r="H63"/>
      <c r="I63" s="134"/>
      <c r="J63" s="135"/>
      <c r="K63" s="493"/>
      <c r="L63" s="135"/>
    </row>
    <row r="64" spans="1:17" ht="13.5" customHeight="1">
      <c r="B64" s="100" t="s">
        <v>334</v>
      </c>
      <c r="C64" s="101"/>
      <c r="D64" s="96"/>
      <c r="E64" s="103"/>
      <c r="F64" s="96"/>
      <c r="G64"/>
      <c r="H64"/>
      <c r="I64" s="134"/>
      <c r="J64" s="138"/>
      <c r="K64" s="493"/>
      <c r="L64" s="138"/>
    </row>
    <row r="65" spans="1:17" ht="13.5" customHeight="1">
      <c r="A65" s="107"/>
      <c r="C65"/>
      <c r="H65"/>
      <c r="I65" s="135"/>
      <c r="J65" s="135"/>
      <c r="K65" s="135"/>
      <c r="L65" s="135"/>
      <c r="M65"/>
      <c r="N65"/>
      <c r="O65"/>
      <c r="P65"/>
      <c r="Q65"/>
    </row>
    <row r="66" spans="1:17" customFormat="1" ht="13.5" customHeight="1">
      <c r="A66" s="77"/>
      <c r="I66" s="135"/>
      <c r="J66" s="135"/>
      <c r="K66" s="135"/>
      <c r="L66" s="133"/>
    </row>
    <row r="67" spans="1:17" ht="13.5" customHeight="1">
      <c r="C67" s="108"/>
      <c r="D67" s="108"/>
      <c r="E67" s="108"/>
      <c r="F67" s="108"/>
    </row>
    <row r="68" spans="1:17" ht="13.5" customHeight="1">
      <c r="B68" s="96"/>
      <c r="C68" s="96"/>
      <c r="D68" s="96"/>
      <c r="E68" s="96"/>
      <c r="F68" s="96"/>
    </row>
    <row r="69" spans="1:17" ht="13.5" customHeight="1"/>
    <row r="70" spans="1:17" ht="13.5" customHeight="1">
      <c r="B70" s="109"/>
      <c r="C70" s="109"/>
    </row>
    <row r="71" spans="1:17" ht="13.5" customHeight="1">
      <c r="A71" s="86"/>
    </row>
    <row r="72" spans="1:17" ht="13.5" customHeight="1">
      <c r="A72" s="86"/>
    </row>
    <row r="73" spans="1:17" ht="13.5" customHeight="1">
      <c r="A73" s="86"/>
    </row>
    <row r="74" spans="1:17" ht="13.5" customHeight="1">
      <c r="A74" s="86"/>
    </row>
    <row r="75" spans="1:17" ht="13.5" customHeight="1">
      <c r="A75" s="86"/>
    </row>
    <row r="76" spans="1:17" ht="13.5" customHeight="1">
      <c r="A76" s="86"/>
    </row>
    <row r="77" spans="1:17" ht="13.5" customHeight="1">
      <c r="A77" s="86"/>
    </row>
    <row r="78" spans="1:17" ht="13.5" customHeight="1">
      <c r="A78" s="86"/>
    </row>
    <row r="79" spans="1:17" ht="13.5" customHeight="1">
      <c r="A79" s="86"/>
    </row>
    <row r="80" spans="1:17" ht="13.5" customHeight="1">
      <c r="A80" s="86"/>
    </row>
    <row r="81" spans="1:1" ht="13.5" customHeight="1">
      <c r="A81" s="86"/>
    </row>
    <row r="82" spans="1:1" ht="13.5" customHeight="1">
      <c r="A82" s="86"/>
    </row>
    <row r="83" spans="1:1" ht="13.5" customHeight="1">
      <c r="A83" s="86"/>
    </row>
    <row r="84" spans="1:1" ht="13.5" customHeight="1">
      <c r="A84" s="86"/>
    </row>
    <row r="85" spans="1:1" ht="13.5" customHeight="1">
      <c r="A85" s="86"/>
    </row>
    <row r="86" spans="1:1" ht="13.5" customHeight="1">
      <c r="A86" s="86"/>
    </row>
    <row r="87" spans="1:1" ht="13.5" customHeight="1">
      <c r="A87" s="86"/>
    </row>
    <row r="88" spans="1:1" ht="13.5" customHeight="1">
      <c r="A88" s="86"/>
    </row>
    <row r="89" spans="1:1" ht="13.5" customHeight="1">
      <c r="A89" s="86"/>
    </row>
    <row r="90" spans="1:1" ht="13.5" customHeight="1">
      <c r="A90" s="86"/>
    </row>
    <row r="91" spans="1:1" ht="13.5" customHeight="1">
      <c r="A91" s="86"/>
    </row>
    <row r="92" spans="1:1" ht="13.5" customHeight="1">
      <c r="A92" s="86"/>
    </row>
    <row r="93" spans="1:1" ht="13.5" customHeight="1">
      <c r="A93" s="86"/>
    </row>
    <row r="94" spans="1:1" ht="13.5" customHeight="1">
      <c r="A94" s="86"/>
    </row>
    <row r="95" spans="1:1" ht="13.5" customHeight="1">
      <c r="A95" s="86"/>
    </row>
    <row r="96" spans="1:1" ht="13.5" customHeight="1">
      <c r="A96" s="86"/>
    </row>
    <row r="97" spans="1:1" ht="13.5" customHeight="1">
      <c r="A97" s="86"/>
    </row>
    <row r="98" spans="1:1" ht="13.5" customHeight="1">
      <c r="A98" s="86"/>
    </row>
    <row r="99" spans="1:1" ht="13.5" customHeight="1">
      <c r="A99" s="86"/>
    </row>
    <row r="100" spans="1:1" ht="13.5" customHeight="1">
      <c r="A100" s="86"/>
    </row>
    <row r="101" spans="1:1" ht="13.5" customHeight="1">
      <c r="A101" s="86"/>
    </row>
    <row r="102" spans="1:1" ht="13.5" customHeight="1">
      <c r="A102" s="86"/>
    </row>
    <row r="103" spans="1:1" ht="13.5" customHeight="1">
      <c r="A103" s="86"/>
    </row>
    <row r="104" spans="1:1" ht="13.5" customHeight="1">
      <c r="A104" s="86"/>
    </row>
    <row r="105" spans="1:1" ht="13.5" customHeight="1">
      <c r="A105" s="86"/>
    </row>
    <row r="106" spans="1:1" ht="13.5" customHeight="1">
      <c r="A106" s="86"/>
    </row>
    <row r="107" spans="1:1" ht="13.5" customHeight="1">
      <c r="A107" s="86"/>
    </row>
    <row r="108" spans="1:1" ht="13.5" customHeight="1">
      <c r="A108" s="86"/>
    </row>
    <row r="109" spans="1:1" ht="13.5" customHeight="1">
      <c r="A109" s="86"/>
    </row>
    <row r="110" spans="1:1" ht="13.5" customHeight="1">
      <c r="A110" s="86"/>
    </row>
    <row r="111" spans="1:1" ht="13.5" customHeight="1">
      <c r="A111" s="86"/>
    </row>
    <row r="112" spans="1:1" ht="13.5" customHeight="1">
      <c r="A112" s="86"/>
    </row>
    <row r="113" spans="1:1" ht="13.5" customHeight="1">
      <c r="A113" s="86"/>
    </row>
    <row r="114" spans="1:1" ht="13.5" customHeight="1">
      <c r="A114" s="86"/>
    </row>
    <row r="115" spans="1:1" ht="13.5" customHeight="1">
      <c r="A115" s="86"/>
    </row>
    <row r="116" spans="1:1" ht="13.5" customHeight="1">
      <c r="A116" s="86"/>
    </row>
    <row r="117" spans="1:1" ht="13.5" customHeight="1">
      <c r="A117" s="86"/>
    </row>
    <row r="118" spans="1:1" ht="13.5" customHeight="1">
      <c r="A118" s="86"/>
    </row>
    <row r="119" spans="1:1" ht="13.5" customHeight="1">
      <c r="A119" s="86"/>
    </row>
    <row r="120" spans="1:1" ht="13.5" customHeight="1">
      <c r="A120" s="86"/>
    </row>
    <row r="121" spans="1:1" ht="13.5" customHeight="1">
      <c r="A121" s="86"/>
    </row>
    <row r="122" spans="1:1" ht="13.5" customHeight="1">
      <c r="A122" s="8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B1" workbookViewId="0">
      <selection activeCell="H12" sqref="H12"/>
    </sheetView>
  </sheetViews>
  <sheetFormatPr defaultColWidth="9.140625" defaultRowHeight="12.75"/>
  <cols>
    <col min="1" max="2" width="18" customWidth="1"/>
    <col min="3" max="3" width="16.7109375" bestFit="1" customWidth="1"/>
    <col min="4" max="4" width="16.42578125" customWidth="1"/>
    <col min="5" max="5" width="17.85546875" bestFit="1" customWidth="1"/>
    <col min="6" max="6" width="15.42578125" bestFit="1" customWidth="1"/>
  </cols>
  <sheetData>
    <row r="1" spans="1:9" ht="18">
      <c r="A1" s="587" t="s">
        <v>565</v>
      </c>
      <c r="B1" s="588"/>
      <c r="C1" s="588"/>
      <c r="D1" s="588"/>
      <c r="E1" s="588"/>
      <c r="F1" s="589"/>
    </row>
    <row r="2" spans="1:9" ht="38.25">
      <c r="A2" s="142" t="s">
        <v>545</v>
      </c>
      <c r="B2" s="142" t="s">
        <v>549</v>
      </c>
      <c r="C2" s="144" t="s">
        <v>578</v>
      </c>
      <c r="D2" s="142" t="s">
        <v>546</v>
      </c>
      <c r="E2" s="144" t="s">
        <v>579</v>
      </c>
      <c r="F2" s="142" t="s">
        <v>546</v>
      </c>
    </row>
    <row r="3" spans="1:9" ht="48.75" customHeight="1">
      <c r="A3" s="142" t="s">
        <v>499</v>
      </c>
      <c r="B3" s="144" t="s">
        <v>557</v>
      </c>
      <c r="C3" s="144" t="s">
        <v>555</v>
      </c>
      <c r="D3" s="144" t="s">
        <v>554</v>
      </c>
      <c r="E3" s="142" t="s">
        <v>552</v>
      </c>
      <c r="F3" s="142" t="s">
        <v>551</v>
      </c>
      <c r="I3" s="145" t="s">
        <v>553</v>
      </c>
    </row>
    <row r="4" spans="1:9" ht="38.25">
      <c r="A4" s="142" t="s">
        <v>348</v>
      </c>
      <c r="B4" s="144" t="s">
        <v>558</v>
      </c>
      <c r="C4" s="142" t="s">
        <v>550</v>
      </c>
      <c r="D4" s="142" t="s">
        <v>551</v>
      </c>
      <c r="E4" s="146" t="s">
        <v>556</v>
      </c>
      <c r="F4" s="146" t="s">
        <v>569</v>
      </c>
    </row>
    <row r="5" spans="1:9" ht="25.5">
      <c r="A5" s="142" t="s">
        <v>103</v>
      </c>
      <c r="B5" s="144" t="s">
        <v>559</v>
      </c>
      <c r="C5" s="142" t="s">
        <v>550</v>
      </c>
      <c r="D5" s="146" t="s">
        <v>551</v>
      </c>
      <c r="E5" s="147" t="s">
        <v>564</v>
      </c>
      <c r="F5" s="148" t="s">
        <v>568</v>
      </c>
    </row>
    <row r="6" spans="1:9" ht="25.5">
      <c r="A6" s="144" t="s">
        <v>547</v>
      </c>
      <c r="B6" s="144" t="s">
        <v>560</v>
      </c>
      <c r="C6" s="146" t="s">
        <v>573</v>
      </c>
      <c r="D6" s="146" t="s">
        <v>570</v>
      </c>
      <c r="E6" s="146" t="s">
        <v>566</v>
      </c>
      <c r="F6" s="146" t="s">
        <v>567</v>
      </c>
    </row>
    <row r="7" spans="1:9" ht="51">
      <c r="A7" s="144" t="s">
        <v>571</v>
      </c>
      <c r="B7" s="144" t="s">
        <v>561</v>
      </c>
      <c r="C7" s="146" t="s">
        <v>572</v>
      </c>
      <c r="D7" s="146" t="s">
        <v>576</v>
      </c>
      <c r="E7" s="146" t="s">
        <v>575</v>
      </c>
      <c r="F7" s="146" t="s">
        <v>574</v>
      </c>
    </row>
    <row r="8" spans="1:9" ht="38.25">
      <c r="A8" s="143" t="s">
        <v>377</v>
      </c>
      <c r="B8" s="142" t="s">
        <v>563</v>
      </c>
      <c r="C8" s="147" t="s">
        <v>582</v>
      </c>
      <c r="D8" s="146" t="s">
        <v>580</v>
      </c>
      <c r="E8" s="144" t="s">
        <v>500</v>
      </c>
      <c r="F8" s="142" t="s">
        <v>583</v>
      </c>
    </row>
    <row r="9" spans="1:9" ht="38.25">
      <c r="A9" s="144" t="s">
        <v>548</v>
      </c>
      <c r="B9" s="142" t="s">
        <v>562</v>
      </c>
      <c r="C9" s="147" t="s">
        <v>577</v>
      </c>
      <c r="D9" s="146" t="s">
        <v>574</v>
      </c>
      <c r="E9" s="147" t="s">
        <v>581</v>
      </c>
      <c r="F9" s="146" t="s">
        <v>574</v>
      </c>
    </row>
    <row r="10" spans="1:9" ht="25.5">
      <c r="A10" s="142" t="s">
        <v>622</v>
      </c>
      <c r="B10" s="144" t="s">
        <v>630</v>
      </c>
      <c r="C10" s="146" t="s">
        <v>624</v>
      </c>
      <c r="D10" s="146" t="s">
        <v>623</v>
      </c>
      <c r="E10" s="146" t="s">
        <v>556</v>
      </c>
      <c r="F10" s="142" t="s">
        <v>625</v>
      </c>
    </row>
    <row r="11" spans="1:9" ht="41.25" customHeight="1">
      <c r="A11" s="142" t="s">
        <v>627</v>
      </c>
      <c r="B11" s="142" t="s">
        <v>626</v>
      </c>
      <c r="C11" s="146" t="s">
        <v>624</v>
      </c>
      <c r="D11" s="146" t="s">
        <v>623</v>
      </c>
      <c r="E11" s="146" t="s">
        <v>628</v>
      </c>
      <c r="F11" s="146" t="s">
        <v>629</v>
      </c>
    </row>
    <row r="12" spans="1:9" ht="24" customHeight="1">
      <c r="A12" s="116"/>
      <c r="B12" s="116"/>
      <c r="C12" s="116"/>
      <c r="D12" s="116"/>
      <c r="E12" s="116"/>
      <c r="F12" s="116"/>
    </row>
    <row r="13" spans="1:9" ht="24" customHeight="1">
      <c r="A13" s="116"/>
      <c r="B13" s="116"/>
      <c r="C13" s="116"/>
      <c r="D13" s="116"/>
      <c r="E13" s="116"/>
      <c r="F13" s="116"/>
    </row>
    <row r="14" spans="1:9" ht="24" customHeight="1">
      <c r="A14" s="116"/>
      <c r="B14" s="116"/>
      <c r="C14" s="116"/>
      <c r="D14" s="116"/>
      <c r="E14" s="116"/>
      <c r="F14" s="116"/>
    </row>
    <row r="15" spans="1:9" ht="24" customHeight="1">
      <c r="A15" s="116"/>
      <c r="B15" s="116"/>
      <c r="C15" s="116"/>
      <c r="D15" s="116"/>
      <c r="E15" s="116"/>
      <c r="F15" s="116"/>
    </row>
    <row r="16" spans="1:9" ht="24" customHeight="1">
      <c r="A16" s="116"/>
      <c r="B16" s="116"/>
      <c r="C16" s="116"/>
      <c r="D16" s="116"/>
      <c r="E16" s="116"/>
      <c r="F16" s="116"/>
    </row>
    <row r="17" spans="1:6" ht="24" customHeight="1">
      <c r="A17" s="116"/>
      <c r="B17" s="116"/>
      <c r="C17" s="116"/>
      <c r="D17" s="116"/>
      <c r="E17" s="116"/>
      <c r="F17" s="116"/>
    </row>
  </sheetData>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opLeftCell="A19" workbookViewId="0">
      <selection activeCell="B42" sqref="B42"/>
    </sheetView>
  </sheetViews>
  <sheetFormatPr defaultColWidth="9.140625" defaultRowHeight="12.75"/>
  <cols>
    <col min="1" max="1" width="45.28515625" bestFit="1" customWidth="1"/>
  </cols>
  <sheetData>
    <row r="1" spans="1:2">
      <c r="A1" t="s">
        <v>766</v>
      </c>
      <c r="B1" s="12" t="s">
        <v>2105</v>
      </c>
    </row>
    <row r="2" spans="1:2">
      <c r="A2" t="s">
        <v>767</v>
      </c>
    </row>
    <row r="3" spans="1:2">
      <c r="A3" t="s">
        <v>768</v>
      </c>
    </row>
    <row r="4" spans="1:2">
      <c r="A4" t="s">
        <v>769</v>
      </c>
    </row>
    <row r="5" spans="1:2">
      <c r="A5" t="s">
        <v>770</v>
      </c>
    </row>
    <row r="6" spans="1:2">
      <c r="A6" t="s">
        <v>771</v>
      </c>
    </row>
    <row r="7" spans="1:2">
      <c r="A7" t="s">
        <v>772</v>
      </c>
    </row>
    <row r="8" spans="1:2">
      <c r="A8" t="s">
        <v>773</v>
      </c>
    </row>
    <row r="9" spans="1:2">
      <c r="A9" t="s">
        <v>774</v>
      </c>
    </row>
    <row r="10" spans="1:2">
      <c r="A10" t="s">
        <v>775</v>
      </c>
    </row>
    <row r="11" spans="1:2">
      <c r="A11" t="s">
        <v>776</v>
      </c>
    </row>
    <row r="12" spans="1:2">
      <c r="A12" t="s">
        <v>777</v>
      </c>
      <c r="B12" s="12" t="s">
        <v>2105</v>
      </c>
    </row>
    <row r="13" spans="1:2">
      <c r="A13" t="s">
        <v>778</v>
      </c>
    </row>
    <row r="14" spans="1:2">
      <c r="A14" t="s">
        <v>779</v>
      </c>
    </row>
    <row r="15" spans="1:2">
      <c r="A15" t="s">
        <v>780</v>
      </c>
    </row>
    <row r="16" spans="1:2">
      <c r="A16" t="s">
        <v>781</v>
      </c>
      <c r="B16" s="12" t="s">
        <v>2105</v>
      </c>
    </row>
    <row r="17" spans="1:2">
      <c r="A17" t="s">
        <v>782</v>
      </c>
    </row>
    <row r="18" spans="1:2">
      <c r="A18" t="s">
        <v>783</v>
      </c>
    </row>
    <row r="19" spans="1:2">
      <c r="A19" t="s">
        <v>784</v>
      </c>
    </row>
    <row r="20" spans="1:2">
      <c r="A20" t="s">
        <v>785</v>
      </c>
    </row>
    <row r="21" spans="1:2">
      <c r="A21" t="s">
        <v>786</v>
      </c>
    </row>
    <row r="22" spans="1:2">
      <c r="A22" t="s">
        <v>787</v>
      </c>
    </row>
    <row r="23" spans="1:2">
      <c r="A23" t="s">
        <v>788</v>
      </c>
    </row>
    <row r="24" spans="1:2">
      <c r="A24" t="s">
        <v>789</v>
      </c>
    </row>
    <row r="25" spans="1:2">
      <c r="A25" t="s">
        <v>790</v>
      </c>
    </row>
    <row r="26" spans="1:2">
      <c r="A26" t="s">
        <v>791</v>
      </c>
      <c r="B26" s="12" t="s">
        <v>2105</v>
      </c>
    </row>
    <row r="27" spans="1:2">
      <c r="A27" t="s">
        <v>792</v>
      </c>
      <c r="B27" t="s">
        <v>2105</v>
      </c>
    </row>
    <row r="28" spans="1:2">
      <c r="A28" t="s">
        <v>793</v>
      </c>
      <c r="B28" t="s">
        <v>2105</v>
      </c>
    </row>
    <row r="29" spans="1:2">
      <c r="A29" t="s">
        <v>794</v>
      </c>
    </row>
    <row r="30" spans="1:2">
      <c r="A30" s="12" t="s">
        <v>2079</v>
      </c>
      <c r="B30" s="12" t="s">
        <v>2105</v>
      </c>
    </row>
    <row r="31" spans="1:2">
      <c r="A31" s="12" t="s">
        <v>795</v>
      </c>
    </row>
    <row r="32" spans="1:2">
      <c r="A32" t="s">
        <v>796</v>
      </c>
    </row>
    <row r="33" spans="1:2">
      <c r="A33" t="s">
        <v>797</v>
      </c>
    </row>
    <row r="34" spans="1:2">
      <c r="A34" t="s">
        <v>798</v>
      </c>
    </row>
    <row r="35" spans="1:2">
      <c r="A35" t="s">
        <v>799</v>
      </c>
    </row>
    <row r="36" spans="1:2">
      <c r="A36" s="463" t="s">
        <v>2080</v>
      </c>
    </row>
    <row r="37" spans="1:2">
      <c r="A37" s="463" t="s">
        <v>2081</v>
      </c>
    </row>
    <row r="38" spans="1:2">
      <c r="A38" s="463" t="s">
        <v>2083</v>
      </c>
    </row>
    <row r="39" spans="1:2">
      <c r="A39" t="s">
        <v>800</v>
      </c>
    </row>
    <row r="40" spans="1:2">
      <c r="A40" t="s">
        <v>801</v>
      </c>
    </row>
    <row r="41" spans="1:2">
      <c r="A41" t="s">
        <v>802</v>
      </c>
      <c r="B41" s="12" t="s">
        <v>2105</v>
      </c>
    </row>
    <row r="42" spans="1:2">
      <c r="A42" t="s">
        <v>803</v>
      </c>
      <c r="B42" s="12" t="s">
        <v>2105</v>
      </c>
    </row>
    <row r="43" spans="1:2">
      <c r="A43" t="s">
        <v>804</v>
      </c>
    </row>
    <row r="44" spans="1:2">
      <c r="A44" t="s">
        <v>805</v>
      </c>
    </row>
    <row r="45" spans="1:2">
      <c r="A45" t="s">
        <v>806</v>
      </c>
    </row>
    <row r="46" spans="1:2">
      <c r="A46" t="s">
        <v>2084</v>
      </c>
    </row>
    <row r="47" spans="1:2">
      <c r="A47" t="s">
        <v>2085</v>
      </c>
      <c r="B47" s="12" t="s">
        <v>2105</v>
      </c>
    </row>
    <row r="48" spans="1:2">
      <c r="A48" s="12" t="s">
        <v>2086</v>
      </c>
    </row>
    <row r="49" spans="1:2">
      <c r="A49" s="12" t="s">
        <v>2087</v>
      </c>
    </row>
    <row r="50" spans="1:2">
      <c r="A50" t="s">
        <v>791</v>
      </c>
      <c r="B50" s="12" t="s">
        <v>2105</v>
      </c>
    </row>
    <row r="51" spans="1:2">
      <c r="A51" s="463" t="s">
        <v>2088</v>
      </c>
    </row>
    <row r="52" spans="1:2">
      <c r="A52" s="12" t="s">
        <v>2089</v>
      </c>
    </row>
    <row r="53" spans="1:2">
      <c r="A53" s="12" t="s">
        <v>2090</v>
      </c>
    </row>
    <row r="54" spans="1:2">
      <c r="A54" s="463" t="s">
        <v>2091</v>
      </c>
    </row>
    <row r="55" spans="1:2">
      <c r="A55" s="12" t="s">
        <v>2092</v>
      </c>
    </row>
    <row r="56" spans="1:2">
      <c r="A56" s="463" t="s">
        <v>2093</v>
      </c>
    </row>
    <row r="57" spans="1:2">
      <c r="A57" s="12" t="s">
        <v>2094</v>
      </c>
    </row>
    <row r="58" spans="1:2">
      <c r="A58" t="s">
        <v>2095</v>
      </c>
    </row>
    <row r="59" spans="1:2">
      <c r="A59" s="463" t="s">
        <v>2096</v>
      </c>
    </row>
    <row r="60" spans="1:2">
      <c r="A60" s="12" t="s">
        <v>2097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D351"/>
  <sheetViews>
    <sheetView showGridLines="0" workbookViewId="0">
      <selection activeCell="D38" sqref="D38"/>
    </sheetView>
  </sheetViews>
  <sheetFormatPr defaultColWidth="9.140625" defaultRowHeight="12.75"/>
  <cols>
    <col min="1" max="1" width="20.85546875" style="13" customWidth="1"/>
    <col min="2" max="2" width="11.28515625" customWidth="1"/>
    <col min="3" max="3" width="12.42578125" customWidth="1"/>
    <col min="4" max="4" width="50.7109375" style="13" customWidth="1"/>
  </cols>
  <sheetData>
    <row r="2" spans="1:4" s="17" customFormat="1" ht="25.5" customHeight="1">
      <c r="A2" s="21" t="s">
        <v>20</v>
      </c>
      <c r="B2" s="24" t="s">
        <v>19</v>
      </c>
      <c r="C2" s="33" t="s">
        <v>7</v>
      </c>
      <c r="D2" s="25" t="s">
        <v>30</v>
      </c>
    </row>
    <row r="3" spans="1:4" ht="15" customHeight="1">
      <c r="A3" s="22" t="s">
        <v>53</v>
      </c>
      <c r="B3" s="30">
        <v>2.7777777777777776E-2</v>
      </c>
      <c r="C3" s="18">
        <v>1.3888888888888888E-2</v>
      </c>
      <c r="D3" s="26"/>
    </row>
    <row r="4" spans="1:4" ht="15" customHeight="1">
      <c r="A4" s="23" t="s">
        <v>52</v>
      </c>
      <c r="B4" s="31">
        <v>1.3888888888888888E-2</v>
      </c>
      <c r="C4" s="20">
        <v>6.9444444444444441E-3</v>
      </c>
      <c r="D4" s="27"/>
    </row>
    <row r="5" spans="1:4" ht="15" customHeight="1">
      <c r="A5" s="23" t="s">
        <v>305</v>
      </c>
      <c r="B5" s="31">
        <v>1.7361111111111112E-2</v>
      </c>
      <c r="C5" s="20">
        <v>1.7361111111111112E-2</v>
      </c>
      <c r="D5" s="27" t="s">
        <v>353</v>
      </c>
    </row>
    <row r="6" spans="1:4" ht="15" customHeight="1">
      <c r="A6" s="23" t="s">
        <v>18</v>
      </c>
      <c r="B6" s="31">
        <v>5.5555555555555552E-2</v>
      </c>
      <c r="C6" s="20">
        <v>4.1666666666666664E-2</v>
      </c>
      <c r="D6" s="27"/>
    </row>
    <row r="7" spans="1:4" ht="15" customHeight="1">
      <c r="A7" s="23" t="s">
        <v>10</v>
      </c>
      <c r="B7" s="31">
        <v>3.4722222222222224E-2</v>
      </c>
      <c r="C7" s="20">
        <v>2.4305555555555556E-2</v>
      </c>
      <c r="D7" s="27"/>
    </row>
    <row r="8" spans="1:4" ht="15" customHeight="1">
      <c r="A8" s="23" t="s">
        <v>3</v>
      </c>
      <c r="B8" s="31">
        <v>2.4305555555555556E-2</v>
      </c>
      <c r="C8" s="20">
        <v>1.3888888888888888E-2</v>
      </c>
      <c r="D8" s="27"/>
    </row>
    <row r="9" spans="1:4" ht="15" customHeight="1">
      <c r="A9" s="23" t="s">
        <v>6</v>
      </c>
      <c r="B9" s="31">
        <v>1.3888888888888888E-2</v>
      </c>
      <c r="C9" s="20">
        <v>6.9444444444444441E-3</v>
      </c>
      <c r="D9" s="27"/>
    </row>
    <row r="10" spans="1:4" ht="15" customHeight="1">
      <c r="A10" s="23" t="s">
        <v>87</v>
      </c>
      <c r="B10" s="31">
        <v>4.1666666666666664E-2</v>
      </c>
      <c r="C10" s="20">
        <v>2.7777777777777776E-2</v>
      </c>
      <c r="D10" s="27"/>
    </row>
    <row r="11" spans="1:4" ht="15" customHeight="1">
      <c r="A11" s="23" t="s">
        <v>22</v>
      </c>
      <c r="B11" s="31">
        <v>2.0833333333333332E-2</v>
      </c>
      <c r="C11" s="20">
        <v>1.0416666666666666E-2</v>
      </c>
      <c r="D11" s="27"/>
    </row>
    <row r="12" spans="1:4" ht="15" customHeight="1">
      <c r="A12" s="23" t="s">
        <v>26</v>
      </c>
      <c r="B12" s="31">
        <v>2.0833333333333332E-2</v>
      </c>
      <c r="C12" s="20">
        <v>1.0416666666666666E-2</v>
      </c>
      <c r="D12" s="27"/>
    </row>
    <row r="13" spans="1:4" ht="15" customHeight="1">
      <c r="A13" s="23" t="s">
        <v>13</v>
      </c>
      <c r="B13" s="31">
        <v>2.7777777777777776E-2</v>
      </c>
      <c r="C13" s="20">
        <v>1.7361111111111112E-2</v>
      </c>
      <c r="D13" s="27"/>
    </row>
    <row r="14" spans="1:4" ht="15" customHeight="1">
      <c r="A14" s="23" t="s">
        <v>51</v>
      </c>
      <c r="B14" s="31">
        <v>1.3888888888888888E-2</v>
      </c>
      <c r="C14" s="20">
        <v>3.472222222222222E-3</v>
      </c>
      <c r="D14" s="27"/>
    </row>
    <row r="15" spans="1:4" ht="15" customHeight="1">
      <c r="A15" s="23" t="s">
        <v>45</v>
      </c>
      <c r="B15" s="31">
        <v>6.25E-2</v>
      </c>
      <c r="C15" s="20">
        <v>4.8611111111111112E-2</v>
      </c>
      <c r="D15" s="27" t="s">
        <v>57</v>
      </c>
    </row>
    <row r="16" spans="1:4" ht="15" customHeight="1">
      <c r="A16" s="23" t="s">
        <v>107</v>
      </c>
      <c r="B16" s="31">
        <v>6.25E-2</v>
      </c>
      <c r="C16" s="20">
        <v>5.2083333333333336E-2</v>
      </c>
      <c r="D16" s="27"/>
    </row>
    <row r="17" spans="1:4" ht="15" customHeight="1">
      <c r="A17" s="23" t="s">
        <v>71</v>
      </c>
      <c r="B17" s="31">
        <v>2.0833333333333332E-2</v>
      </c>
      <c r="C17" s="20">
        <v>1.3888888888888888E-2</v>
      </c>
      <c r="D17" s="27"/>
    </row>
    <row r="18" spans="1:4" ht="15" customHeight="1">
      <c r="A18" s="23" t="s">
        <v>55</v>
      </c>
      <c r="B18" s="31">
        <v>1.7361111111111112E-2</v>
      </c>
      <c r="C18" s="20">
        <v>6.9444444444444441E-3</v>
      </c>
      <c r="D18" s="27"/>
    </row>
    <row r="19" spans="1:4" ht="15" customHeight="1">
      <c r="A19" s="23" t="s">
        <v>60</v>
      </c>
      <c r="B19" s="31">
        <v>2.7777777777777776E-2</v>
      </c>
      <c r="C19" s="20">
        <v>1.7361111111111112E-2</v>
      </c>
      <c r="D19" s="27"/>
    </row>
    <row r="20" spans="1:4" ht="15" customHeight="1">
      <c r="A20" s="23" t="s">
        <v>49</v>
      </c>
      <c r="B20" s="31">
        <v>6.9444444444444434E-2</v>
      </c>
      <c r="C20" s="20">
        <v>5.5555555555555552E-2</v>
      </c>
      <c r="D20" s="27"/>
    </row>
    <row r="21" spans="1:4" ht="15" customHeight="1">
      <c r="A21" s="23" t="s">
        <v>92</v>
      </c>
      <c r="B21" s="31">
        <v>5.5555555555555552E-2</v>
      </c>
      <c r="C21" s="20">
        <v>4.1666666666666664E-2</v>
      </c>
      <c r="D21" s="27"/>
    </row>
    <row r="22" spans="1:4" ht="15" customHeight="1">
      <c r="A22" s="23" t="s">
        <v>5</v>
      </c>
      <c r="B22" s="31">
        <v>2.4305555555555556E-2</v>
      </c>
      <c r="C22" s="20">
        <v>1.3888888888888888E-2</v>
      </c>
      <c r="D22" s="27"/>
    </row>
    <row r="23" spans="1:4" ht="15" customHeight="1">
      <c r="A23" s="23" t="s">
        <v>17</v>
      </c>
      <c r="B23" s="31">
        <v>2.7777777777777776E-2</v>
      </c>
      <c r="C23" s="20">
        <v>1.3888888888888888E-2</v>
      </c>
      <c r="D23" s="27"/>
    </row>
    <row r="24" spans="1:4" ht="15" customHeight="1">
      <c r="A24" s="23" t="s">
        <v>91</v>
      </c>
      <c r="B24" s="31">
        <v>1.7361111111111112E-2</v>
      </c>
      <c r="C24" s="20">
        <v>6.9444444444444441E-3</v>
      </c>
      <c r="D24" s="27"/>
    </row>
    <row r="25" spans="1:4" ht="15" customHeight="1">
      <c r="A25" s="23" t="s">
        <v>38</v>
      </c>
      <c r="B25" s="31">
        <v>3.125E-2</v>
      </c>
      <c r="C25" s="20">
        <v>2.0833333333333332E-2</v>
      </c>
      <c r="D25" s="27"/>
    </row>
    <row r="26" spans="1:4" ht="15" customHeight="1">
      <c r="A26" s="23" t="s">
        <v>28</v>
      </c>
      <c r="B26" s="31">
        <v>6.25E-2</v>
      </c>
      <c r="C26" s="20">
        <v>5.2083333333333336E-2</v>
      </c>
      <c r="D26" s="27"/>
    </row>
    <row r="27" spans="1:4" ht="15" customHeight="1">
      <c r="A27" s="23" t="s">
        <v>56</v>
      </c>
      <c r="B27" s="31">
        <v>2.0833333333333332E-2</v>
      </c>
      <c r="C27" s="20">
        <v>1.0416666666666666E-2</v>
      </c>
      <c r="D27" s="27"/>
    </row>
    <row r="28" spans="1:4" ht="15" customHeight="1">
      <c r="A28" s="23" t="s">
        <v>75</v>
      </c>
      <c r="B28" s="31">
        <v>4.8611111111111112E-2</v>
      </c>
      <c r="C28" s="20">
        <v>3.4722222222222224E-2</v>
      </c>
      <c r="D28" s="27"/>
    </row>
    <row r="29" spans="1:4" ht="15" customHeight="1">
      <c r="A29" s="23" t="s">
        <v>80</v>
      </c>
      <c r="B29" s="31">
        <v>1.3888888888888888E-2</v>
      </c>
      <c r="C29" s="20">
        <v>6.9444444444444441E-3</v>
      </c>
      <c r="D29" s="27"/>
    </row>
    <row r="30" spans="1:4" ht="15" customHeight="1">
      <c r="A30" s="23" t="s">
        <v>37</v>
      </c>
      <c r="B30" s="31">
        <v>3.4722222222222224E-2</v>
      </c>
      <c r="C30" s="20">
        <v>2.4305555555555556E-2</v>
      </c>
      <c r="D30" s="27"/>
    </row>
    <row r="31" spans="1:4" ht="15" customHeight="1">
      <c r="A31" s="23" t="s">
        <v>11</v>
      </c>
      <c r="B31" s="31">
        <v>5.5555555555555552E-2</v>
      </c>
      <c r="C31" s="20">
        <v>4.1666666666666664E-2</v>
      </c>
      <c r="D31" s="27"/>
    </row>
    <row r="32" spans="1:4" ht="15" customHeight="1">
      <c r="A32" s="23" t="s">
        <v>231</v>
      </c>
      <c r="B32" s="31">
        <v>5.5555555555555552E-2</v>
      </c>
      <c r="C32" s="20">
        <v>4.1666666666666664E-2</v>
      </c>
      <c r="D32" s="27"/>
    </row>
    <row r="33" spans="1:4" ht="15" customHeight="1">
      <c r="A33" s="23" t="s">
        <v>271</v>
      </c>
      <c r="B33" s="31">
        <v>2.0833333333333332E-2</v>
      </c>
      <c r="C33" s="20">
        <v>1.3888888888888888E-2</v>
      </c>
      <c r="D33" s="27"/>
    </row>
    <row r="34" spans="1:4" ht="15" customHeight="1">
      <c r="A34" s="23" t="s">
        <v>47</v>
      </c>
      <c r="B34" s="31">
        <v>2.0833333333333332E-2</v>
      </c>
      <c r="C34" s="20">
        <v>1.0416666666666666E-2</v>
      </c>
      <c r="D34" s="27"/>
    </row>
    <row r="35" spans="1:4" ht="15" customHeight="1">
      <c r="A35" s="23" t="s">
        <v>89</v>
      </c>
      <c r="B35" s="31">
        <v>1.3888888888888888E-2</v>
      </c>
      <c r="C35" s="20">
        <v>6.9444444444444441E-3</v>
      </c>
      <c r="D35" s="27"/>
    </row>
    <row r="36" spans="1:4" ht="15" customHeight="1">
      <c r="A36" s="23" t="s">
        <v>282</v>
      </c>
      <c r="B36" s="31">
        <v>6.9444444444444434E-2</v>
      </c>
      <c r="C36" s="20">
        <v>6.25E-2</v>
      </c>
      <c r="D36" s="27"/>
    </row>
    <row r="37" spans="1:4" ht="15" customHeight="1">
      <c r="A37" s="23" t="s">
        <v>76</v>
      </c>
      <c r="B37" s="31">
        <v>6.9444444444444434E-2</v>
      </c>
      <c r="C37" s="20">
        <v>5.5555555555555552E-2</v>
      </c>
      <c r="D37" s="27"/>
    </row>
    <row r="38" spans="1:4" ht="15" customHeight="1">
      <c r="A38" s="23" t="s">
        <v>14</v>
      </c>
      <c r="B38" s="31">
        <v>2.4305555555555556E-2</v>
      </c>
      <c r="C38" s="20">
        <v>1.3888888888888888E-2</v>
      </c>
      <c r="D38" s="27"/>
    </row>
    <row r="39" spans="1:4" ht="15" customHeight="1">
      <c r="A39" s="23" t="s">
        <v>41</v>
      </c>
      <c r="B39" s="31">
        <v>2.7777777777777776E-2</v>
      </c>
      <c r="C39" s="20">
        <v>1.7361111111111112E-2</v>
      </c>
      <c r="D39" s="27"/>
    </row>
    <row r="40" spans="1:4" ht="15" customHeight="1">
      <c r="A40" s="23" t="s">
        <v>85</v>
      </c>
      <c r="B40" s="31">
        <v>3.125E-2</v>
      </c>
      <c r="C40" s="20">
        <v>1.7361111111111112E-2</v>
      </c>
      <c r="D40" s="27"/>
    </row>
    <row r="41" spans="1:4" ht="15" customHeight="1">
      <c r="A41" s="23" t="s">
        <v>27</v>
      </c>
      <c r="B41" s="31">
        <v>2.0833333333333332E-2</v>
      </c>
      <c r="C41" s="20">
        <v>1.0416666666666666E-2</v>
      </c>
      <c r="D41" s="27"/>
    </row>
    <row r="42" spans="1:4" ht="15" customHeight="1">
      <c r="A42" s="23" t="s">
        <v>63</v>
      </c>
      <c r="B42" s="31">
        <v>2.0833333333333332E-2</v>
      </c>
      <c r="C42" s="20">
        <v>1.0416666666666666E-2</v>
      </c>
      <c r="D42" s="27"/>
    </row>
    <row r="43" spans="1:4" ht="15" customHeight="1">
      <c r="A43" s="23" t="s">
        <v>0</v>
      </c>
      <c r="B43" s="31">
        <v>5.9027777777777783E-2</v>
      </c>
      <c r="C43" s="20">
        <v>4.5138888888888888E-2</v>
      </c>
      <c r="D43" s="27"/>
    </row>
    <row r="44" spans="1:4" ht="15" customHeight="1">
      <c r="A44" s="23" t="s">
        <v>237</v>
      </c>
      <c r="B44" s="31">
        <v>6.25E-2</v>
      </c>
      <c r="C44" s="20">
        <v>5.2083333333333336E-2</v>
      </c>
      <c r="D44" s="27"/>
    </row>
    <row r="45" spans="1:4" ht="15" customHeight="1">
      <c r="A45" s="23" t="s">
        <v>15</v>
      </c>
      <c r="B45" s="31">
        <v>2.0833333333333332E-2</v>
      </c>
      <c r="C45" s="20">
        <v>1.0416666666666666E-2</v>
      </c>
      <c r="D45" s="27"/>
    </row>
    <row r="46" spans="1:4" ht="15" customHeight="1">
      <c r="A46" s="23" t="s">
        <v>79</v>
      </c>
      <c r="B46" s="31">
        <v>1.7361111111111112E-2</v>
      </c>
      <c r="C46" s="20">
        <v>1.0416666666666666E-2</v>
      </c>
      <c r="D46" s="27"/>
    </row>
    <row r="47" spans="1:4" ht="15" customHeight="1">
      <c r="A47" s="23" t="s">
        <v>72</v>
      </c>
      <c r="B47" s="31">
        <v>1.7361111111111112E-2</v>
      </c>
      <c r="C47" s="20">
        <v>3.472222222222222E-3</v>
      </c>
      <c r="D47" s="27"/>
    </row>
    <row r="48" spans="1:4" ht="15" customHeight="1">
      <c r="A48" s="23" t="s">
        <v>352</v>
      </c>
      <c r="B48" s="31">
        <v>2.7777777777777776E-2</v>
      </c>
      <c r="C48" s="20">
        <v>1.3888888888888888E-2</v>
      </c>
      <c r="D48" s="27"/>
    </row>
    <row r="49" spans="1:4" ht="15" customHeight="1">
      <c r="A49" s="23" t="s">
        <v>289</v>
      </c>
      <c r="B49" s="31">
        <v>2.7777777777777776E-2</v>
      </c>
      <c r="C49" s="20">
        <v>2.0833333333333332E-2</v>
      </c>
      <c r="D49" s="27"/>
    </row>
    <row r="50" spans="1:4" ht="15" customHeight="1">
      <c r="A50" s="23" t="s">
        <v>68</v>
      </c>
      <c r="B50" s="31">
        <v>2.0833333333333332E-2</v>
      </c>
      <c r="C50" s="20">
        <v>1.0416666666666666E-2</v>
      </c>
      <c r="D50" s="27"/>
    </row>
    <row r="51" spans="1:4" ht="15" customHeight="1">
      <c r="A51" s="23" t="s">
        <v>24</v>
      </c>
      <c r="B51" s="31">
        <v>2.0833333333333332E-2</v>
      </c>
      <c r="C51" s="20">
        <v>1.0416666666666666E-2</v>
      </c>
      <c r="D51" s="27"/>
    </row>
    <row r="52" spans="1:4" ht="15" customHeight="1">
      <c r="A52" s="23"/>
      <c r="B52" s="32"/>
      <c r="C52" s="19"/>
      <c r="D52" s="27"/>
    </row>
    <row r="53" spans="1:4" ht="15" customHeight="1">
      <c r="A53" s="23"/>
      <c r="B53" s="32"/>
      <c r="C53" s="19"/>
      <c r="D53" s="27"/>
    </row>
    <row r="54" spans="1:4" ht="15" customHeight="1">
      <c r="A54" s="23"/>
      <c r="B54" s="32"/>
      <c r="C54" s="19"/>
      <c r="D54" s="27"/>
    </row>
    <row r="55" spans="1:4" ht="15" customHeight="1">
      <c r="A55" s="23"/>
      <c r="B55" s="32"/>
      <c r="C55" s="19"/>
      <c r="D55" s="27"/>
    </row>
    <row r="56" spans="1:4" ht="15" customHeight="1">
      <c r="A56" s="23"/>
      <c r="B56" s="32"/>
      <c r="C56" s="19"/>
      <c r="D56" s="27"/>
    </row>
    <row r="57" spans="1:4" ht="15" customHeight="1">
      <c r="A57" s="23"/>
      <c r="B57" s="32"/>
      <c r="C57" s="19"/>
      <c r="D57" s="27"/>
    </row>
    <row r="58" spans="1:4" ht="15" customHeight="1">
      <c r="A58" s="23"/>
      <c r="B58" s="32"/>
      <c r="C58" s="19"/>
      <c r="D58" s="27"/>
    </row>
    <row r="59" spans="1:4" ht="15" customHeight="1">
      <c r="A59" s="23"/>
      <c r="B59" s="32"/>
      <c r="C59" s="19"/>
      <c r="D59" s="27"/>
    </row>
    <row r="60" spans="1:4" ht="15" customHeight="1">
      <c r="A60" s="23"/>
      <c r="B60" s="32"/>
      <c r="C60" s="19"/>
      <c r="D60" s="27"/>
    </row>
    <row r="61" spans="1:4" ht="15" customHeight="1">
      <c r="A61" s="23"/>
      <c r="B61" s="32"/>
      <c r="C61" s="19"/>
      <c r="D61" s="27"/>
    </row>
    <row r="62" spans="1:4" ht="15" customHeight="1">
      <c r="A62" s="23"/>
      <c r="B62" s="32"/>
      <c r="C62" s="19"/>
      <c r="D62" s="27"/>
    </row>
    <row r="63" spans="1:4" ht="15" customHeight="1">
      <c r="A63" s="23"/>
      <c r="B63" s="32"/>
      <c r="C63" s="19"/>
      <c r="D63" s="27"/>
    </row>
    <row r="64" spans="1:4" ht="15" customHeight="1">
      <c r="A64" s="23"/>
      <c r="B64" s="32"/>
      <c r="C64" s="19"/>
      <c r="D64" s="27"/>
    </row>
    <row r="65" spans="1:4" ht="15" customHeight="1">
      <c r="A65" s="23"/>
      <c r="B65" s="32"/>
      <c r="C65" s="19"/>
      <c r="D65" s="27"/>
    </row>
    <row r="66" spans="1:4" ht="15" customHeight="1">
      <c r="A66" s="23"/>
      <c r="B66" s="32"/>
      <c r="C66" s="19"/>
      <c r="D66" s="27"/>
    </row>
    <row r="67" spans="1:4" ht="15" customHeight="1">
      <c r="A67" s="23"/>
      <c r="B67" s="32"/>
      <c r="C67" s="19"/>
      <c r="D67" s="27"/>
    </row>
    <row r="68" spans="1:4" ht="15" customHeight="1">
      <c r="A68" s="23"/>
      <c r="B68" s="32"/>
      <c r="C68" s="19"/>
      <c r="D68" s="27"/>
    </row>
    <row r="69" spans="1:4" ht="15" customHeight="1">
      <c r="A69" s="23"/>
      <c r="B69" s="32"/>
      <c r="C69" s="19"/>
      <c r="D69" s="27"/>
    </row>
    <row r="70" spans="1:4" ht="15" customHeight="1">
      <c r="A70" s="23"/>
      <c r="B70" s="32"/>
      <c r="C70" s="19"/>
      <c r="D70" s="27"/>
    </row>
    <row r="71" spans="1:4" ht="15" customHeight="1">
      <c r="A71" s="23"/>
      <c r="B71" s="32"/>
      <c r="C71" s="19"/>
      <c r="D71" s="27"/>
    </row>
    <row r="72" spans="1:4" ht="15" customHeight="1">
      <c r="A72" s="23"/>
      <c r="B72" s="32"/>
      <c r="C72" s="19"/>
      <c r="D72" s="27"/>
    </row>
    <row r="73" spans="1:4" ht="15" customHeight="1">
      <c r="A73" s="23"/>
      <c r="B73" s="32"/>
      <c r="C73" s="19"/>
      <c r="D73" s="27"/>
    </row>
    <row r="74" spans="1:4" ht="15" customHeight="1">
      <c r="A74" s="23"/>
      <c r="B74" s="32"/>
      <c r="C74" s="19"/>
      <c r="D74" s="27"/>
    </row>
    <row r="75" spans="1:4" ht="15" customHeight="1">
      <c r="A75" s="23"/>
      <c r="B75" s="32"/>
      <c r="C75" s="19"/>
      <c r="D75" s="27"/>
    </row>
    <row r="76" spans="1:4" ht="15" customHeight="1">
      <c r="A76" s="23"/>
      <c r="B76" s="32"/>
      <c r="C76" s="19"/>
      <c r="D76" s="27"/>
    </row>
    <row r="77" spans="1:4" ht="15" customHeight="1">
      <c r="A77" s="23"/>
      <c r="B77" s="32"/>
      <c r="C77" s="19"/>
      <c r="D77" s="27"/>
    </row>
    <row r="78" spans="1:4" ht="15" customHeight="1">
      <c r="A78" s="23"/>
      <c r="B78" s="32"/>
      <c r="C78" s="19"/>
      <c r="D78" s="27"/>
    </row>
    <row r="79" spans="1:4" ht="15" customHeight="1">
      <c r="A79" s="23"/>
      <c r="B79" s="32"/>
      <c r="C79" s="19"/>
      <c r="D79" s="27"/>
    </row>
    <row r="80" spans="1:4" ht="15" customHeight="1">
      <c r="A80" s="23"/>
      <c r="B80" s="32"/>
      <c r="C80" s="19"/>
      <c r="D80" s="27"/>
    </row>
    <row r="81" spans="1:4" ht="15" customHeight="1">
      <c r="A81" s="23"/>
      <c r="B81" s="32"/>
      <c r="C81" s="19"/>
      <c r="D81" s="27"/>
    </row>
    <row r="82" spans="1:4" ht="15" customHeight="1">
      <c r="A82" s="23"/>
      <c r="B82" s="32"/>
      <c r="C82" s="19"/>
      <c r="D82" s="27"/>
    </row>
    <row r="83" spans="1:4" ht="15" customHeight="1">
      <c r="A83" s="23"/>
      <c r="B83" s="32"/>
      <c r="C83" s="19"/>
      <c r="D83" s="27"/>
    </row>
    <row r="84" spans="1:4" ht="15" customHeight="1">
      <c r="A84" s="23"/>
      <c r="B84" s="32"/>
      <c r="C84" s="19"/>
      <c r="D84" s="27"/>
    </row>
    <row r="85" spans="1:4" ht="15" customHeight="1">
      <c r="A85" s="23"/>
      <c r="B85" s="32"/>
      <c r="C85" s="19"/>
      <c r="D85" s="27"/>
    </row>
    <row r="86" spans="1:4" ht="15" customHeight="1">
      <c r="A86" s="23"/>
      <c r="B86" s="32"/>
      <c r="C86" s="19"/>
      <c r="D86" s="27"/>
    </row>
    <row r="87" spans="1:4" ht="15" customHeight="1">
      <c r="A87" s="23"/>
      <c r="B87" s="32"/>
      <c r="C87" s="19"/>
      <c r="D87" s="27"/>
    </row>
    <row r="88" spans="1:4" ht="15" customHeight="1">
      <c r="A88" s="23"/>
      <c r="B88" s="32"/>
      <c r="C88" s="19"/>
      <c r="D88" s="27"/>
    </row>
    <row r="89" spans="1:4" ht="15" customHeight="1">
      <c r="A89" s="23"/>
      <c r="B89" s="32"/>
      <c r="C89" s="19"/>
      <c r="D89" s="27"/>
    </row>
    <row r="90" spans="1:4" ht="15" customHeight="1">
      <c r="A90" s="23"/>
      <c r="B90" s="32"/>
      <c r="C90" s="19"/>
      <c r="D90" s="27"/>
    </row>
    <row r="91" spans="1:4" ht="15" customHeight="1">
      <c r="A91" s="23"/>
      <c r="B91" s="32"/>
      <c r="C91" s="19"/>
      <c r="D91" s="27"/>
    </row>
    <row r="92" spans="1:4" ht="15" customHeight="1">
      <c r="A92" s="23"/>
      <c r="B92" s="32"/>
      <c r="C92" s="19"/>
      <c r="D92" s="27"/>
    </row>
    <row r="93" spans="1:4" ht="15" customHeight="1">
      <c r="A93" s="23"/>
      <c r="B93" s="32"/>
      <c r="C93" s="19"/>
      <c r="D93" s="27"/>
    </row>
    <row r="94" spans="1:4" ht="15" customHeight="1">
      <c r="A94" s="23"/>
      <c r="B94" s="32"/>
      <c r="C94" s="19"/>
      <c r="D94" s="27"/>
    </row>
    <row r="95" spans="1:4" ht="15" customHeight="1">
      <c r="A95" s="23"/>
      <c r="B95" s="32"/>
      <c r="C95" s="19"/>
      <c r="D95" s="27"/>
    </row>
    <row r="96" spans="1:4" ht="15" customHeight="1">
      <c r="A96" s="23"/>
      <c r="B96" s="32"/>
      <c r="C96" s="19"/>
      <c r="D96" s="27"/>
    </row>
    <row r="97" spans="1:4" ht="15" customHeight="1">
      <c r="A97" s="23"/>
      <c r="B97" s="32"/>
      <c r="C97" s="19"/>
      <c r="D97" s="27"/>
    </row>
    <row r="98" spans="1:4" ht="15" customHeight="1">
      <c r="A98" s="23"/>
      <c r="B98" s="32"/>
      <c r="C98" s="19"/>
      <c r="D98" s="27"/>
    </row>
    <row r="99" spans="1:4" ht="15" customHeight="1">
      <c r="A99" s="23"/>
      <c r="B99" s="32"/>
      <c r="C99" s="19"/>
      <c r="D99" s="27"/>
    </row>
    <row r="100" spans="1:4" ht="15" customHeight="1">
      <c r="A100" s="23"/>
      <c r="B100" s="32"/>
      <c r="C100" s="19"/>
      <c r="D100" s="27"/>
    </row>
    <row r="101" spans="1:4" ht="15" customHeight="1">
      <c r="A101" s="23"/>
      <c r="B101" s="32"/>
      <c r="C101" s="19"/>
      <c r="D101" s="27"/>
    </row>
    <row r="102" spans="1:4" ht="15" customHeight="1">
      <c r="A102" s="23"/>
      <c r="B102" s="32"/>
      <c r="C102" s="19"/>
      <c r="D102" s="27"/>
    </row>
    <row r="103" spans="1:4" ht="15" customHeight="1">
      <c r="A103" s="23"/>
      <c r="B103" s="32"/>
      <c r="C103" s="19"/>
      <c r="D103" s="27"/>
    </row>
    <row r="104" spans="1:4" ht="15" customHeight="1">
      <c r="A104" s="23"/>
      <c r="B104" s="32"/>
      <c r="C104" s="19"/>
      <c r="D104" s="27"/>
    </row>
    <row r="105" spans="1:4" ht="15" customHeight="1">
      <c r="A105" s="23"/>
      <c r="B105" s="32"/>
      <c r="C105" s="19"/>
      <c r="D105" s="27"/>
    </row>
    <row r="106" spans="1:4" ht="15" customHeight="1">
      <c r="A106" s="23"/>
      <c r="B106" s="32"/>
      <c r="C106" s="19"/>
      <c r="D106" s="27"/>
    </row>
    <row r="107" spans="1:4" ht="15" customHeight="1">
      <c r="A107" s="23"/>
      <c r="B107" s="32"/>
      <c r="C107" s="19"/>
      <c r="D107" s="27"/>
    </row>
    <row r="108" spans="1:4" ht="15" customHeight="1">
      <c r="A108" s="23"/>
      <c r="B108" s="32"/>
      <c r="C108" s="19"/>
      <c r="D108" s="27"/>
    </row>
    <row r="109" spans="1:4" ht="15" customHeight="1">
      <c r="A109" s="23"/>
      <c r="B109" s="32"/>
      <c r="C109" s="19"/>
      <c r="D109" s="27"/>
    </row>
    <row r="110" spans="1:4" ht="15" customHeight="1">
      <c r="A110" s="23"/>
      <c r="B110" s="32"/>
      <c r="C110" s="19"/>
      <c r="D110" s="27"/>
    </row>
    <row r="111" spans="1:4" ht="15" customHeight="1">
      <c r="A111" s="23"/>
      <c r="B111" s="32"/>
      <c r="C111" s="19"/>
      <c r="D111" s="27"/>
    </row>
    <row r="112" spans="1:4" ht="15" customHeight="1">
      <c r="A112" s="23"/>
      <c r="B112" s="19"/>
      <c r="C112" s="19"/>
      <c r="D112" s="27"/>
    </row>
    <row r="113" spans="1:4" ht="15" customHeight="1">
      <c r="A113" s="23"/>
      <c r="B113" s="19"/>
      <c r="C113" s="19"/>
      <c r="D113" s="27"/>
    </row>
    <row r="114" spans="1:4" ht="15" customHeight="1">
      <c r="A114" s="23"/>
      <c r="B114" s="19"/>
      <c r="C114" s="19"/>
      <c r="D114" s="27"/>
    </row>
    <row r="115" spans="1:4" ht="15" customHeight="1">
      <c r="A115" s="23"/>
      <c r="B115" s="19"/>
      <c r="C115" s="19"/>
      <c r="D115" s="27"/>
    </row>
    <row r="116" spans="1:4" ht="15" customHeight="1">
      <c r="A116" s="23"/>
      <c r="B116" s="19"/>
      <c r="C116" s="19"/>
      <c r="D116" s="27"/>
    </row>
    <row r="117" spans="1:4" ht="15" customHeight="1">
      <c r="A117" s="23"/>
      <c r="B117" s="19"/>
      <c r="C117" s="19"/>
      <c r="D117" s="27"/>
    </row>
    <row r="118" spans="1:4" ht="15" customHeight="1">
      <c r="A118" s="23"/>
      <c r="B118" s="19"/>
      <c r="C118" s="19"/>
      <c r="D118" s="27"/>
    </row>
    <row r="119" spans="1:4" ht="15" customHeight="1">
      <c r="A119" s="23"/>
      <c r="B119" s="19"/>
      <c r="C119" s="19"/>
      <c r="D119" s="27"/>
    </row>
    <row r="120" spans="1:4" ht="15" customHeight="1">
      <c r="A120" s="23"/>
      <c r="B120" s="19"/>
      <c r="C120" s="19"/>
      <c r="D120" s="27"/>
    </row>
    <row r="121" spans="1:4" ht="15" customHeight="1">
      <c r="A121" s="23"/>
      <c r="B121" s="19"/>
      <c r="C121" s="19"/>
      <c r="D121" s="27"/>
    </row>
    <row r="122" spans="1:4" ht="15" customHeight="1">
      <c r="A122" s="23"/>
      <c r="B122" s="19"/>
      <c r="C122" s="19"/>
      <c r="D122" s="27"/>
    </row>
    <row r="123" spans="1:4" ht="15" customHeight="1">
      <c r="A123" s="23"/>
      <c r="B123" s="19"/>
      <c r="C123" s="19"/>
      <c r="D123" s="27"/>
    </row>
    <row r="124" spans="1:4" ht="15" customHeight="1">
      <c r="A124" s="23"/>
      <c r="B124" s="19"/>
      <c r="C124" s="19"/>
      <c r="D124" s="27"/>
    </row>
    <row r="125" spans="1:4" ht="15" customHeight="1">
      <c r="A125" s="23"/>
      <c r="B125" s="19"/>
      <c r="C125" s="19"/>
      <c r="D125" s="27"/>
    </row>
    <row r="126" spans="1:4" ht="15" customHeight="1">
      <c r="A126" s="23"/>
      <c r="B126" s="19"/>
      <c r="C126" s="19"/>
      <c r="D126" s="27"/>
    </row>
    <row r="127" spans="1:4" ht="15" customHeight="1">
      <c r="A127" s="23"/>
      <c r="B127" s="19"/>
      <c r="C127" s="19"/>
      <c r="D127" s="27"/>
    </row>
    <row r="128" spans="1:4" ht="15" customHeight="1">
      <c r="A128" s="23"/>
      <c r="B128" s="19"/>
      <c r="C128" s="19"/>
      <c r="D128" s="27"/>
    </row>
    <row r="129" spans="1:4" ht="15" customHeight="1">
      <c r="A129" s="23"/>
      <c r="B129" s="19"/>
      <c r="C129" s="19"/>
      <c r="D129" s="27"/>
    </row>
    <row r="130" spans="1:4" ht="15" customHeight="1">
      <c r="A130" s="23"/>
      <c r="B130" s="19"/>
      <c r="C130" s="19"/>
      <c r="D130" s="27"/>
    </row>
    <row r="131" spans="1:4" ht="15" customHeight="1">
      <c r="A131" s="23"/>
      <c r="B131" s="19"/>
      <c r="C131" s="19"/>
      <c r="D131" s="27"/>
    </row>
    <row r="132" spans="1:4" ht="15" customHeight="1">
      <c r="A132" s="23"/>
      <c r="B132" s="19"/>
      <c r="C132" s="19"/>
      <c r="D132" s="27"/>
    </row>
    <row r="133" spans="1:4" ht="15" customHeight="1">
      <c r="A133" s="23"/>
      <c r="B133" s="19"/>
      <c r="C133" s="19"/>
      <c r="D133" s="27"/>
    </row>
    <row r="134" spans="1:4" ht="15" customHeight="1">
      <c r="A134" s="23"/>
      <c r="B134" s="19"/>
      <c r="C134" s="19"/>
      <c r="D134" s="27"/>
    </row>
    <row r="135" spans="1:4" ht="15" customHeight="1">
      <c r="A135" s="23"/>
      <c r="B135" s="19"/>
      <c r="C135" s="19"/>
      <c r="D135" s="27"/>
    </row>
    <row r="136" spans="1:4" ht="15" customHeight="1">
      <c r="A136" s="23"/>
      <c r="B136" s="19"/>
      <c r="C136" s="19"/>
      <c r="D136" s="27"/>
    </row>
    <row r="137" spans="1:4" ht="15" customHeight="1">
      <c r="A137" s="23"/>
      <c r="B137" s="19"/>
      <c r="C137" s="19"/>
      <c r="D137" s="27"/>
    </row>
    <row r="138" spans="1:4" ht="15" customHeight="1">
      <c r="A138" s="23"/>
      <c r="B138" s="19"/>
      <c r="C138" s="19"/>
      <c r="D138" s="27"/>
    </row>
    <row r="139" spans="1:4" ht="15" customHeight="1">
      <c r="A139" s="23"/>
      <c r="B139" s="19"/>
      <c r="C139" s="19"/>
      <c r="D139" s="27"/>
    </row>
    <row r="140" spans="1:4" ht="15" customHeight="1">
      <c r="A140" s="23"/>
      <c r="B140" s="19"/>
      <c r="C140" s="19"/>
      <c r="D140" s="27"/>
    </row>
    <row r="141" spans="1:4" ht="15" customHeight="1">
      <c r="A141" s="23"/>
      <c r="B141" s="19"/>
      <c r="C141" s="19"/>
      <c r="D141" s="27"/>
    </row>
    <row r="142" spans="1:4" ht="15" customHeight="1">
      <c r="A142" s="23"/>
      <c r="B142" s="19"/>
      <c r="C142" s="19"/>
      <c r="D142" s="27"/>
    </row>
    <row r="143" spans="1:4" ht="15" customHeight="1">
      <c r="A143" s="23"/>
      <c r="B143" s="19"/>
      <c r="C143" s="19"/>
      <c r="D143" s="27"/>
    </row>
    <row r="144" spans="1:4" ht="15" customHeight="1">
      <c r="A144" s="23"/>
      <c r="B144" s="19"/>
      <c r="C144" s="19"/>
      <c r="D144" s="27"/>
    </row>
    <row r="145" spans="1:4" ht="15" customHeight="1">
      <c r="A145" s="23"/>
      <c r="B145" s="19"/>
      <c r="C145" s="19"/>
      <c r="D145" s="27"/>
    </row>
    <row r="146" spans="1:4" ht="15" customHeight="1">
      <c r="A146" s="23"/>
      <c r="B146" s="19"/>
      <c r="C146" s="19"/>
      <c r="D146" s="27"/>
    </row>
    <row r="147" spans="1:4" ht="15" customHeight="1">
      <c r="A147" s="23"/>
      <c r="B147" s="19"/>
      <c r="C147" s="19"/>
      <c r="D147" s="27"/>
    </row>
    <row r="148" spans="1:4" ht="15" customHeight="1">
      <c r="A148" s="23"/>
      <c r="B148" s="19"/>
      <c r="C148" s="19"/>
      <c r="D148" s="27"/>
    </row>
    <row r="149" spans="1:4" ht="15" customHeight="1">
      <c r="A149" s="23"/>
      <c r="B149" s="19"/>
      <c r="C149" s="19"/>
      <c r="D149" s="27"/>
    </row>
    <row r="150" spans="1:4" ht="15" customHeight="1">
      <c r="A150" s="23"/>
      <c r="B150" s="19"/>
      <c r="C150" s="19"/>
      <c r="D150" s="27"/>
    </row>
    <row r="151" spans="1:4" ht="15" customHeight="1">
      <c r="A151" s="23"/>
      <c r="B151" s="19"/>
      <c r="C151" s="19"/>
      <c r="D151" s="27"/>
    </row>
    <row r="152" spans="1:4" ht="15" customHeight="1">
      <c r="A152" s="23"/>
      <c r="B152" s="19"/>
      <c r="C152" s="19"/>
      <c r="D152" s="27"/>
    </row>
    <row r="153" spans="1:4" ht="15" customHeight="1">
      <c r="A153" s="23"/>
      <c r="B153" s="19"/>
      <c r="C153" s="19"/>
      <c r="D153" s="27"/>
    </row>
    <row r="154" spans="1:4" ht="15" customHeight="1">
      <c r="A154" s="23"/>
      <c r="B154" s="19"/>
      <c r="C154" s="19"/>
      <c r="D154" s="27"/>
    </row>
    <row r="155" spans="1:4" ht="15" customHeight="1">
      <c r="A155" s="23"/>
      <c r="B155" s="19"/>
      <c r="C155" s="19"/>
      <c r="D155" s="27"/>
    </row>
    <row r="156" spans="1:4" ht="15" customHeight="1">
      <c r="A156" s="23"/>
      <c r="B156" s="19"/>
      <c r="C156" s="19"/>
      <c r="D156" s="27"/>
    </row>
    <row r="157" spans="1:4" ht="15" customHeight="1">
      <c r="A157" s="23"/>
      <c r="B157" s="19"/>
      <c r="C157" s="19"/>
      <c r="D157" s="27"/>
    </row>
    <row r="158" spans="1:4" ht="15" customHeight="1">
      <c r="A158" s="23"/>
      <c r="B158" s="19"/>
      <c r="C158" s="19"/>
      <c r="D158" s="27"/>
    </row>
    <row r="159" spans="1:4" ht="15" customHeight="1">
      <c r="A159" s="23"/>
      <c r="B159" s="19"/>
      <c r="C159" s="19"/>
      <c r="D159" s="27"/>
    </row>
    <row r="160" spans="1:4" ht="15" customHeight="1">
      <c r="A160" s="23"/>
      <c r="B160" s="19"/>
      <c r="C160" s="19"/>
      <c r="D160" s="27"/>
    </row>
    <row r="161" spans="1:4" ht="15" customHeight="1">
      <c r="A161" s="23"/>
      <c r="B161" s="19"/>
      <c r="C161" s="19"/>
      <c r="D161" s="27"/>
    </row>
    <row r="162" spans="1:4" ht="15" customHeight="1">
      <c r="A162" s="23"/>
      <c r="B162" s="19"/>
      <c r="C162" s="19"/>
      <c r="D162" s="27"/>
    </row>
    <row r="163" spans="1:4" ht="15" customHeight="1">
      <c r="A163" s="23"/>
      <c r="B163" s="19"/>
      <c r="C163" s="19"/>
      <c r="D163" s="27"/>
    </row>
    <row r="164" spans="1:4" ht="15" customHeight="1">
      <c r="A164" s="23"/>
      <c r="B164" s="19"/>
      <c r="C164" s="19"/>
      <c r="D164" s="27"/>
    </row>
    <row r="165" spans="1:4" ht="15" customHeight="1">
      <c r="A165" s="23"/>
      <c r="B165" s="19"/>
      <c r="C165" s="19"/>
      <c r="D165" s="27"/>
    </row>
    <row r="166" spans="1:4" ht="15" customHeight="1">
      <c r="A166" s="23"/>
      <c r="B166" s="19"/>
      <c r="C166" s="19"/>
      <c r="D166" s="27"/>
    </row>
    <row r="167" spans="1:4" ht="15" customHeight="1">
      <c r="A167" s="23"/>
      <c r="B167" s="19"/>
      <c r="C167" s="19"/>
      <c r="D167" s="27"/>
    </row>
    <row r="168" spans="1:4" ht="15" customHeight="1">
      <c r="A168" s="23"/>
      <c r="B168" s="19"/>
      <c r="C168" s="19"/>
      <c r="D168" s="27"/>
    </row>
    <row r="169" spans="1:4" ht="15" customHeight="1">
      <c r="A169" s="23"/>
      <c r="B169" s="19"/>
      <c r="C169" s="19"/>
      <c r="D169" s="27"/>
    </row>
    <row r="170" spans="1:4" ht="15" customHeight="1">
      <c r="A170" s="23"/>
      <c r="B170" s="19"/>
      <c r="C170" s="19"/>
      <c r="D170" s="27"/>
    </row>
    <row r="171" spans="1:4" ht="15" customHeight="1">
      <c r="A171" s="23"/>
      <c r="B171" s="19"/>
      <c r="C171" s="19"/>
      <c r="D171" s="27"/>
    </row>
    <row r="172" spans="1:4" ht="15" customHeight="1">
      <c r="A172" s="23"/>
      <c r="B172" s="19"/>
      <c r="C172" s="19"/>
      <c r="D172" s="27"/>
    </row>
    <row r="173" spans="1:4" ht="15" customHeight="1">
      <c r="A173" s="23"/>
      <c r="B173" s="19"/>
      <c r="C173" s="19"/>
      <c r="D173" s="27"/>
    </row>
    <row r="174" spans="1:4" ht="15" customHeight="1">
      <c r="A174" s="23"/>
      <c r="B174" s="19"/>
      <c r="C174" s="19"/>
      <c r="D174" s="27"/>
    </row>
    <row r="175" spans="1:4" ht="15" customHeight="1">
      <c r="A175" s="23"/>
      <c r="B175" s="19"/>
      <c r="C175" s="19"/>
      <c r="D175" s="27"/>
    </row>
    <row r="176" spans="1:4" ht="15" customHeight="1">
      <c r="A176" s="23"/>
      <c r="B176" s="19"/>
      <c r="C176" s="19"/>
      <c r="D176" s="27"/>
    </row>
    <row r="177" spans="1:4" ht="15" customHeight="1">
      <c r="A177" s="23"/>
      <c r="B177" s="19"/>
      <c r="C177" s="19"/>
      <c r="D177" s="27"/>
    </row>
    <row r="178" spans="1:4" ht="15" customHeight="1">
      <c r="A178" s="23"/>
      <c r="B178" s="19"/>
      <c r="C178" s="19"/>
      <c r="D178" s="27"/>
    </row>
    <row r="179" spans="1:4" ht="15" customHeight="1">
      <c r="A179" s="23"/>
      <c r="B179" s="19"/>
      <c r="C179" s="19"/>
      <c r="D179" s="27"/>
    </row>
    <row r="180" spans="1:4" ht="15" customHeight="1">
      <c r="A180" s="23"/>
      <c r="B180" s="19"/>
      <c r="C180" s="19"/>
      <c r="D180" s="27"/>
    </row>
    <row r="181" spans="1:4" ht="15" customHeight="1">
      <c r="A181" s="23"/>
      <c r="B181" s="19"/>
      <c r="C181" s="19"/>
      <c r="D181" s="27"/>
    </row>
    <row r="182" spans="1:4" ht="15" customHeight="1">
      <c r="A182" s="23"/>
      <c r="B182" s="19"/>
      <c r="C182" s="19"/>
      <c r="D182" s="27"/>
    </row>
    <row r="183" spans="1:4" ht="15" customHeight="1">
      <c r="A183" s="23"/>
      <c r="B183" s="19"/>
      <c r="C183" s="19"/>
      <c r="D183" s="27"/>
    </row>
    <row r="184" spans="1:4" ht="15" customHeight="1">
      <c r="A184" s="23"/>
      <c r="B184" s="19"/>
      <c r="C184" s="19"/>
      <c r="D184" s="27"/>
    </row>
    <row r="185" spans="1:4" ht="15" customHeight="1">
      <c r="A185" s="23"/>
      <c r="B185" s="19"/>
      <c r="C185" s="19"/>
      <c r="D185" s="27"/>
    </row>
    <row r="186" spans="1:4" ht="15" customHeight="1">
      <c r="A186" s="23"/>
      <c r="B186" s="19"/>
      <c r="C186" s="19"/>
      <c r="D186" s="27"/>
    </row>
    <row r="187" spans="1:4" ht="15" customHeight="1">
      <c r="A187" s="23"/>
      <c r="B187" s="19"/>
      <c r="C187" s="19"/>
      <c r="D187" s="27"/>
    </row>
    <row r="188" spans="1:4" ht="15" customHeight="1">
      <c r="A188" s="23"/>
      <c r="B188" s="19"/>
      <c r="C188" s="19"/>
      <c r="D188" s="27"/>
    </row>
    <row r="189" spans="1:4" ht="15" customHeight="1">
      <c r="A189" s="23"/>
      <c r="B189" s="19"/>
      <c r="C189" s="19"/>
      <c r="D189" s="27"/>
    </row>
    <row r="190" spans="1:4" ht="15" customHeight="1">
      <c r="A190" s="23"/>
      <c r="B190" s="19"/>
      <c r="C190" s="19"/>
      <c r="D190" s="27"/>
    </row>
    <row r="191" spans="1:4" ht="15" customHeight="1">
      <c r="A191" s="23"/>
      <c r="B191" s="19"/>
      <c r="C191" s="19"/>
      <c r="D191" s="27"/>
    </row>
    <row r="192" spans="1:4" ht="15" customHeight="1">
      <c r="A192" s="23"/>
      <c r="B192" s="19"/>
      <c r="C192" s="19"/>
      <c r="D192" s="27"/>
    </row>
    <row r="193" spans="1:4" ht="15" customHeight="1">
      <c r="A193" s="23"/>
      <c r="B193" s="19"/>
      <c r="C193" s="19"/>
      <c r="D193" s="27"/>
    </row>
    <row r="194" spans="1:4" ht="15" customHeight="1">
      <c r="A194" s="23"/>
      <c r="B194" s="19"/>
      <c r="C194" s="19"/>
      <c r="D194" s="27"/>
    </row>
    <row r="195" spans="1:4" ht="15" customHeight="1">
      <c r="A195" s="23"/>
      <c r="B195" s="19"/>
      <c r="C195" s="19"/>
      <c r="D195" s="27"/>
    </row>
    <row r="196" spans="1:4" ht="15" customHeight="1">
      <c r="A196" s="23"/>
      <c r="B196" s="19"/>
      <c r="C196" s="19"/>
      <c r="D196" s="27"/>
    </row>
    <row r="197" spans="1:4" ht="15" customHeight="1">
      <c r="A197" s="23"/>
      <c r="B197" s="19"/>
      <c r="C197" s="19"/>
      <c r="D197" s="27"/>
    </row>
    <row r="198" spans="1:4" ht="15" customHeight="1">
      <c r="A198" s="23"/>
      <c r="B198" s="19"/>
      <c r="C198" s="19"/>
      <c r="D198" s="27"/>
    </row>
    <row r="199" spans="1:4" ht="15" customHeight="1">
      <c r="A199" s="23"/>
      <c r="B199" s="19"/>
      <c r="C199" s="19"/>
      <c r="D199" s="27"/>
    </row>
    <row r="200" spans="1:4" ht="15" customHeight="1">
      <c r="A200" s="23"/>
      <c r="B200" s="19"/>
      <c r="C200" s="19"/>
      <c r="D200" s="27"/>
    </row>
    <row r="201" spans="1:4" ht="15" customHeight="1">
      <c r="A201" s="23"/>
      <c r="B201" s="19"/>
      <c r="C201" s="19"/>
      <c r="D201" s="27"/>
    </row>
    <row r="202" spans="1:4" ht="15" customHeight="1">
      <c r="A202" s="23"/>
      <c r="B202" s="19"/>
      <c r="C202" s="19"/>
      <c r="D202" s="27"/>
    </row>
    <row r="203" spans="1:4" ht="15" customHeight="1">
      <c r="A203" s="23"/>
      <c r="B203" s="19"/>
      <c r="C203" s="19"/>
      <c r="D203" s="27"/>
    </row>
    <row r="204" spans="1:4" ht="15" customHeight="1">
      <c r="A204" s="23"/>
      <c r="B204" s="19"/>
      <c r="C204" s="19"/>
      <c r="D204" s="27"/>
    </row>
    <row r="205" spans="1:4" ht="15" customHeight="1">
      <c r="A205" s="23"/>
      <c r="B205" s="19"/>
      <c r="C205" s="19"/>
      <c r="D205" s="27"/>
    </row>
    <row r="206" spans="1:4" ht="15" customHeight="1">
      <c r="A206" s="23"/>
      <c r="B206" s="19"/>
      <c r="C206" s="19"/>
      <c r="D206" s="27"/>
    </row>
    <row r="207" spans="1:4" ht="15" customHeight="1">
      <c r="A207" s="23"/>
      <c r="B207" s="19"/>
      <c r="C207" s="19"/>
      <c r="D207" s="27"/>
    </row>
    <row r="208" spans="1:4" ht="15" customHeight="1">
      <c r="A208" s="23"/>
      <c r="B208" s="19"/>
      <c r="C208" s="19"/>
      <c r="D208" s="27"/>
    </row>
    <row r="209" spans="1:4" ht="15" customHeight="1">
      <c r="A209" s="23"/>
      <c r="B209" s="19"/>
      <c r="C209" s="19"/>
      <c r="D209" s="27"/>
    </row>
    <row r="210" spans="1:4" ht="15" customHeight="1">
      <c r="A210" s="23"/>
      <c r="B210" s="19"/>
      <c r="C210" s="19"/>
      <c r="D210" s="27"/>
    </row>
    <row r="211" spans="1:4" ht="15" customHeight="1">
      <c r="A211" s="23"/>
      <c r="B211" s="19"/>
      <c r="C211" s="19"/>
      <c r="D211" s="27"/>
    </row>
    <row r="212" spans="1:4" ht="15" customHeight="1">
      <c r="A212" s="23"/>
      <c r="B212" s="19"/>
      <c r="C212" s="19"/>
      <c r="D212" s="27"/>
    </row>
    <row r="213" spans="1:4" ht="15" customHeight="1">
      <c r="A213" s="23"/>
      <c r="B213" s="19"/>
      <c r="C213" s="19"/>
      <c r="D213" s="27"/>
    </row>
    <row r="214" spans="1:4" ht="15" customHeight="1">
      <c r="A214" s="23"/>
      <c r="B214" s="19"/>
      <c r="C214" s="19"/>
      <c r="D214" s="27"/>
    </row>
    <row r="215" spans="1:4" ht="15" customHeight="1">
      <c r="A215" s="23"/>
      <c r="B215" s="19"/>
      <c r="C215" s="19"/>
      <c r="D215" s="27"/>
    </row>
    <row r="216" spans="1:4" ht="15" customHeight="1">
      <c r="A216" s="23"/>
      <c r="B216" s="19"/>
      <c r="C216" s="19"/>
      <c r="D216" s="27"/>
    </row>
    <row r="217" spans="1:4" ht="15" customHeight="1">
      <c r="A217" s="23"/>
      <c r="B217" s="19"/>
      <c r="C217" s="19"/>
      <c r="D217" s="27"/>
    </row>
    <row r="218" spans="1:4" ht="15" customHeight="1">
      <c r="A218" s="23"/>
      <c r="B218" s="19"/>
      <c r="C218" s="19"/>
      <c r="D218" s="27"/>
    </row>
    <row r="219" spans="1:4" ht="15" customHeight="1">
      <c r="A219" s="23"/>
      <c r="B219" s="19"/>
      <c r="C219" s="19"/>
      <c r="D219" s="27"/>
    </row>
    <row r="220" spans="1:4" ht="15" customHeight="1">
      <c r="A220" s="23"/>
      <c r="B220" s="19"/>
      <c r="C220" s="19"/>
      <c r="D220" s="27"/>
    </row>
    <row r="221" spans="1:4" ht="15" customHeight="1">
      <c r="A221" s="23"/>
      <c r="B221" s="19"/>
      <c r="C221" s="19"/>
      <c r="D221" s="27"/>
    </row>
    <row r="222" spans="1:4" ht="15" customHeight="1">
      <c r="A222" s="23"/>
      <c r="B222" s="19"/>
      <c r="C222" s="19"/>
      <c r="D222" s="27"/>
    </row>
    <row r="223" spans="1:4" ht="15" customHeight="1">
      <c r="A223" s="23"/>
      <c r="B223" s="19"/>
      <c r="C223" s="19"/>
      <c r="D223" s="27"/>
    </row>
    <row r="224" spans="1:4" ht="15" customHeight="1">
      <c r="A224" s="23"/>
      <c r="B224" s="19"/>
      <c r="C224" s="19"/>
      <c r="D224" s="27"/>
    </row>
    <row r="225" spans="1:4" ht="15" customHeight="1">
      <c r="A225" s="23"/>
      <c r="B225" s="19"/>
      <c r="C225" s="19"/>
      <c r="D225" s="27"/>
    </row>
    <row r="226" spans="1:4" ht="15" customHeight="1">
      <c r="A226" s="23"/>
      <c r="B226" s="19"/>
      <c r="C226" s="19"/>
      <c r="D226" s="27"/>
    </row>
    <row r="227" spans="1:4" ht="15" customHeight="1">
      <c r="A227" s="23"/>
      <c r="B227" s="19"/>
      <c r="C227" s="19"/>
      <c r="D227" s="27"/>
    </row>
    <row r="228" spans="1:4" ht="15" customHeight="1">
      <c r="A228" s="23"/>
      <c r="B228" s="19"/>
      <c r="C228" s="19"/>
      <c r="D228" s="27"/>
    </row>
    <row r="229" spans="1:4" ht="15" customHeight="1">
      <c r="A229" s="23"/>
      <c r="B229" s="19"/>
      <c r="C229" s="19"/>
      <c r="D229" s="27"/>
    </row>
    <row r="230" spans="1:4" ht="15" customHeight="1">
      <c r="A230" s="23"/>
      <c r="B230" s="19"/>
      <c r="C230" s="19"/>
      <c r="D230" s="27"/>
    </row>
    <row r="231" spans="1:4" ht="15" customHeight="1">
      <c r="A231" s="23"/>
      <c r="B231" s="19"/>
      <c r="C231" s="19"/>
      <c r="D231" s="27"/>
    </row>
    <row r="232" spans="1:4" ht="15" customHeight="1">
      <c r="A232" s="23"/>
      <c r="B232" s="19"/>
      <c r="C232" s="19"/>
      <c r="D232" s="27"/>
    </row>
    <row r="233" spans="1:4" ht="15" customHeight="1">
      <c r="A233" s="23"/>
      <c r="B233" s="19"/>
      <c r="C233" s="19"/>
      <c r="D233" s="27"/>
    </row>
    <row r="234" spans="1:4" ht="15" customHeight="1">
      <c r="A234" s="23"/>
      <c r="B234" s="19"/>
      <c r="C234" s="19"/>
      <c r="D234" s="27"/>
    </row>
    <row r="235" spans="1:4" ht="15" customHeight="1">
      <c r="A235" s="23"/>
      <c r="B235" s="19"/>
      <c r="C235" s="19"/>
      <c r="D235" s="27"/>
    </row>
    <row r="236" spans="1:4" ht="15" customHeight="1">
      <c r="A236" s="23"/>
      <c r="B236" s="19"/>
      <c r="C236" s="19"/>
      <c r="D236" s="27"/>
    </row>
    <row r="237" spans="1:4" ht="15" customHeight="1">
      <c r="A237" s="23"/>
      <c r="B237" s="19"/>
      <c r="C237" s="19"/>
      <c r="D237" s="27"/>
    </row>
    <row r="238" spans="1:4" ht="15" customHeight="1">
      <c r="A238" s="23"/>
      <c r="B238" s="19"/>
      <c r="C238" s="19"/>
      <c r="D238" s="27"/>
    </row>
    <row r="239" spans="1:4" ht="15" customHeight="1">
      <c r="A239" s="23"/>
      <c r="B239" s="19"/>
      <c r="C239" s="19"/>
      <c r="D239" s="27"/>
    </row>
    <row r="240" spans="1:4" ht="15" customHeight="1">
      <c r="A240" s="23"/>
      <c r="B240" s="19"/>
      <c r="C240" s="19"/>
      <c r="D240" s="27"/>
    </row>
    <row r="241" spans="1:4" ht="15" customHeight="1">
      <c r="A241" s="23"/>
      <c r="B241" s="19"/>
      <c r="C241" s="19"/>
      <c r="D241" s="27"/>
    </row>
    <row r="242" spans="1:4" ht="15" customHeight="1">
      <c r="A242" s="23"/>
      <c r="B242" s="19"/>
      <c r="C242" s="19"/>
      <c r="D242" s="27"/>
    </row>
    <row r="243" spans="1:4" ht="15" customHeight="1">
      <c r="A243" s="23"/>
      <c r="B243" s="19"/>
      <c r="C243" s="19"/>
      <c r="D243" s="27"/>
    </row>
    <row r="244" spans="1:4" ht="15" customHeight="1">
      <c r="A244" s="23"/>
      <c r="B244" s="19"/>
      <c r="C244" s="19"/>
      <c r="D244" s="27"/>
    </row>
    <row r="245" spans="1:4" ht="15" customHeight="1">
      <c r="A245" s="23"/>
      <c r="B245" s="19"/>
      <c r="C245" s="19"/>
      <c r="D245" s="27"/>
    </row>
    <row r="246" spans="1:4" ht="15" customHeight="1">
      <c r="A246" s="23"/>
      <c r="B246" s="19"/>
      <c r="C246" s="19"/>
      <c r="D246" s="27"/>
    </row>
    <row r="247" spans="1:4" ht="15" customHeight="1">
      <c r="A247" s="23"/>
      <c r="B247" s="19"/>
      <c r="C247" s="19"/>
      <c r="D247" s="27"/>
    </row>
    <row r="248" spans="1:4" ht="15" customHeight="1">
      <c r="A248" s="23"/>
      <c r="B248" s="19"/>
      <c r="C248" s="19"/>
      <c r="D248" s="27"/>
    </row>
    <row r="249" spans="1:4" ht="15" customHeight="1">
      <c r="A249" s="23"/>
      <c r="B249" s="19"/>
      <c r="C249" s="19"/>
      <c r="D249" s="27"/>
    </row>
    <row r="250" spans="1:4" ht="15" customHeight="1">
      <c r="A250" s="23"/>
      <c r="B250" s="19"/>
      <c r="C250" s="19"/>
      <c r="D250" s="27"/>
    </row>
    <row r="251" spans="1:4" ht="15" customHeight="1">
      <c r="A251" s="23"/>
      <c r="B251" s="19"/>
      <c r="C251" s="19"/>
      <c r="D251" s="27"/>
    </row>
    <row r="252" spans="1:4" ht="15" customHeight="1">
      <c r="A252" s="23"/>
      <c r="B252" s="19"/>
      <c r="C252" s="19"/>
      <c r="D252" s="27"/>
    </row>
    <row r="253" spans="1:4" ht="15" customHeight="1">
      <c r="A253" s="23"/>
      <c r="B253" s="19"/>
      <c r="C253" s="19"/>
      <c r="D253" s="27"/>
    </row>
    <row r="254" spans="1:4" ht="15" customHeight="1">
      <c r="A254" s="23"/>
      <c r="B254" s="19"/>
      <c r="C254" s="19"/>
      <c r="D254" s="27"/>
    </row>
    <row r="255" spans="1:4" ht="15" customHeight="1">
      <c r="A255" s="23"/>
      <c r="B255" s="19"/>
      <c r="C255" s="19"/>
      <c r="D255" s="27"/>
    </row>
    <row r="256" spans="1:4" ht="15" customHeight="1">
      <c r="A256" s="23"/>
      <c r="B256" s="19"/>
      <c r="C256" s="19"/>
      <c r="D256" s="27"/>
    </row>
    <row r="257" spans="1:4" ht="15" customHeight="1">
      <c r="A257" s="23"/>
      <c r="B257" s="19"/>
      <c r="C257" s="19"/>
      <c r="D257" s="27"/>
    </row>
    <row r="258" spans="1:4" ht="15" customHeight="1">
      <c r="A258" s="23"/>
      <c r="B258" s="19"/>
      <c r="C258" s="19"/>
      <c r="D258" s="27"/>
    </row>
    <row r="259" spans="1:4" ht="15" customHeight="1">
      <c r="A259" s="23"/>
      <c r="B259" s="19"/>
      <c r="C259" s="19"/>
      <c r="D259" s="27"/>
    </row>
    <row r="260" spans="1:4" ht="15" customHeight="1">
      <c r="A260" s="23"/>
      <c r="B260" s="19"/>
      <c r="C260" s="19"/>
      <c r="D260" s="27"/>
    </row>
    <row r="261" spans="1:4" ht="15" customHeight="1">
      <c r="A261" s="23"/>
      <c r="B261" s="19"/>
      <c r="C261" s="19"/>
      <c r="D261" s="27"/>
    </row>
    <row r="262" spans="1:4" ht="15" customHeight="1">
      <c r="A262" s="23"/>
      <c r="B262" s="19"/>
      <c r="C262" s="19"/>
      <c r="D262" s="27"/>
    </row>
    <row r="263" spans="1:4" ht="15" customHeight="1">
      <c r="A263" s="23"/>
      <c r="B263" s="19"/>
      <c r="C263" s="19"/>
      <c r="D263" s="27"/>
    </row>
    <row r="264" spans="1:4" ht="15" customHeight="1">
      <c r="A264" s="23"/>
      <c r="B264" s="19"/>
      <c r="C264" s="19"/>
      <c r="D264" s="27"/>
    </row>
    <row r="265" spans="1:4" ht="15" customHeight="1">
      <c r="A265" s="23"/>
      <c r="B265" s="19"/>
      <c r="C265" s="19"/>
      <c r="D265" s="27"/>
    </row>
    <row r="266" spans="1:4" ht="15" customHeight="1">
      <c r="A266" s="23"/>
      <c r="B266" s="19"/>
      <c r="C266" s="19"/>
      <c r="D266" s="27"/>
    </row>
    <row r="267" spans="1:4" ht="15" customHeight="1">
      <c r="A267" s="23"/>
      <c r="B267" s="19"/>
      <c r="C267" s="19"/>
      <c r="D267" s="27"/>
    </row>
    <row r="268" spans="1:4" ht="15" customHeight="1">
      <c r="A268" s="23"/>
      <c r="B268" s="19"/>
      <c r="C268" s="19"/>
      <c r="D268" s="27"/>
    </row>
    <row r="269" spans="1:4" ht="15" customHeight="1">
      <c r="A269" s="23"/>
      <c r="B269" s="19"/>
      <c r="C269" s="19"/>
      <c r="D269" s="27"/>
    </row>
    <row r="270" spans="1:4" ht="15" customHeight="1">
      <c r="A270" s="23"/>
      <c r="B270" s="19"/>
      <c r="C270" s="19"/>
      <c r="D270" s="27"/>
    </row>
    <row r="271" spans="1:4" ht="15" customHeight="1">
      <c r="A271" s="23"/>
      <c r="B271" s="19"/>
      <c r="C271" s="19"/>
      <c r="D271" s="27"/>
    </row>
    <row r="272" spans="1:4" ht="15" customHeight="1">
      <c r="A272" s="23"/>
      <c r="B272" s="19"/>
      <c r="C272" s="19"/>
      <c r="D272" s="27"/>
    </row>
    <row r="273" spans="1:4" ht="15" customHeight="1">
      <c r="A273" s="23"/>
      <c r="B273" s="19"/>
      <c r="C273" s="19"/>
      <c r="D273" s="27"/>
    </row>
    <row r="274" spans="1:4" ht="15" customHeight="1">
      <c r="A274" s="23"/>
      <c r="B274" s="19"/>
      <c r="C274" s="19"/>
      <c r="D274" s="27"/>
    </row>
    <row r="275" spans="1:4" ht="15" customHeight="1">
      <c r="A275" s="23"/>
      <c r="B275" s="19"/>
      <c r="C275" s="19"/>
      <c r="D275" s="27"/>
    </row>
    <row r="276" spans="1:4" ht="15" customHeight="1">
      <c r="A276" s="23"/>
      <c r="B276" s="19"/>
      <c r="C276" s="19"/>
      <c r="D276" s="27"/>
    </row>
    <row r="277" spans="1:4" ht="15" customHeight="1">
      <c r="A277" s="23"/>
      <c r="B277" s="19"/>
      <c r="C277" s="19"/>
      <c r="D277" s="27"/>
    </row>
    <row r="278" spans="1:4" ht="15" customHeight="1">
      <c r="A278" s="23"/>
      <c r="B278" s="19"/>
      <c r="C278" s="19"/>
      <c r="D278" s="27"/>
    </row>
    <row r="279" spans="1:4" ht="15" customHeight="1">
      <c r="A279" s="23"/>
      <c r="B279" s="19"/>
      <c r="C279" s="19"/>
      <c r="D279" s="27"/>
    </row>
    <row r="280" spans="1:4" ht="15" customHeight="1">
      <c r="A280" s="23"/>
      <c r="B280" s="19"/>
      <c r="C280" s="19"/>
      <c r="D280" s="27"/>
    </row>
    <row r="281" spans="1:4" ht="15" customHeight="1">
      <c r="A281" s="23"/>
      <c r="B281" s="19"/>
      <c r="C281" s="19"/>
      <c r="D281" s="27"/>
    </row>
    <row r="282" spans="1:4" ht="15" customHeight="1">
      <c r="A282" s="23"/>
      <c r="B282" s="19"/>
      <c r="C282" s="19"/>
      <c r="D282" s="27"/>
    </row>
    <row r="283" spans="1:4" ht="15" customHeight="1">
      <c r="A283" s="23"/>
      <c r="B283" s="19"/>
      <c r="C283" s="19"/>
      <c r="D283" s="27"/>
    </row>
    <row r="284" spans="1:4" ht="15" customHeight="1">
      <c r="A284" s="23"/>
      <c r="B284" s="19"/>
      <c r="C284" s="19"/>
      <c r="D284" s="27"/>
    </row>
    <row r="285" spans="1:4" ht="15" customHeight="1">
      <c r="A285" s="23"/>
      <c r="B285" s="19"/>
      <c r="C285" s="19"/>
      <c r="D285" s="27"/>
    </row>
    <row r="286" spans="1:4" ht="15" customHeight="1">
      <c r="A286" s="23"/>
      <c r="B286" s="19"/>
      <c r="C286" s="19"/>
      <c r="D286" s="27"/>
    </row>
    <row r="287" spans="1:4" ht="15" customHeight="1">
      <c r="A287" s="23"/>
      <c r="B287" s="19"/>
      <c r="C287" s="19"/>
      <c r="D287" s="27"/>
    </row>
    <row r="288" spans="1:4" ht="15" customHeight="1">
      <c r="A288" s="23"/>
      <c r="B288" s="19"/>
      <c r="C288" s="19"/>
      <c r="D288" s="27"/>
    </row>
    <row r="289" spans="1:4" ht="15" customHeight="1">
      <c r="A289" s="23"/>
      <c r="B289" s="19"/>
      <c r="C289" s="19"/>
      <c r="D289" s="27"/>
    </row>
    <row r="290" spans="1:4" ht="15" customHeight="1">
      <c r="A290" s="23"/>
      <c r="B290" s="19"/>
      <c r="C290" s="19"/>
      <c r="D290" s="27"/>
    </row>
    <row r="291" spans="1:4" ht="15" customHeight="1">
      <c r="A291" s="23"/>
      <c r="B291" s="19"/>
      <c r="C291" s="19"/>
      <c r="D291" s="27"/>
    </row>
    <row r="292" spans="1:4" ht="15" customHeight="1">
      <c r="A292" s="23"/>
      <c r="B292" s="19"/>
      <c r="C292" s="19"/>
      <c r="D292" s="27"/>
    </row>
    <row r="293" spans="1:4" ht="15" customHeight="1">
      <c r="A293" s="23"/>
      <c r="B293" s="19"/>
      <c r="C293" s="19"/>
      <c r="D293" s="27"/>
    </row>
    <row r="294" spans="1:4" ht="15" customHeight="1">
      <c r="A294" s="23"/>
      <c r="B294" s="19"/>
      <c r="C294" s="19"/>
      <c r="D294" s="27"/>
    </row>
    <row r="295" spans="1:4" ht="15" customHeight="1">
      <c r="A295" s="23"/>
      <c r="B295" s="19"/>
      <c r="C295" s="19"/>
      <c r="D295" s="27"/>
    </row>
    <row r="296" spans="1:4" ht="15" customHeight="1">
      <c r="A296" s="23"/>
      <c r="B296" s="19"/>
      <c r="C296" s="19"/>
      <c r="D296" s="27"/>
    </row>
    <row r="297" spans="1:4" ht="15" customHeight="1">
      <c r="A297" s="23"/>
      <c r="B297" s="19"/>
      <c r="C297" s="19"/>
      <c r="D297" s="27"/>
    </row>
    <row r="298" spans="1:4" ht="15" customHeight="1">
      <c r="A298" s="23"/>
      <c r="B298" s="19"/>
      <c r="C298" s="19"/>
      <c r="D298" s="27"/>
    </row>
    <row r="299" spans="1:4" ht="15" customHeight="1">
      <c r="A299" s="23"/>
      <c r="B299" s="19"/>
      <c r="C299" s="19"/>
      <c r="D299" s="27"/>
    </row>
    <row r="300" spans="1:4" ht="15" customHeight="1">
      <c r="A300" s="23"/>
      <c r="B300" s="19"/>
      <c r="C300" s="19"/>
      <c r="D300" s="27"/>
    </row>
    <row r="301" spans="1:4" ht="15" customHeight="1">
      <c r="A301" s="23"/>
      <c r="B301" s="19"/>
      <c r="C301" s="19"/>
      <c r="D301" s="27"/>
    </row>
    <row r="302" spans="1:4" ht="15" customHeight="1">
      <c r="A302" s="23"/>
      <c r="B302" s="19"/>
      <c r="C302" s="19"/>
      <c r="D302" s="27"/>
    </row>
    <row r="303" spans="1:4" ht="15" customHeight="1">
      <c r="A303" s="23"/>
      <c r="B303" s="19"/>
      <c r="C303" s="19"/>
      <c r="D303" s="27"/>
    </row>
    <row r="304" spans="1:4" ht="15" customHeight="1">
      <c r="A304" s="23"/>
      <c r="B304" s="19"/>
      <c r="C304" s="19"/>
      <c r="D304" s="27"/>
    </row>
    <row r="305" spans="1:4" ht="15" customHeight="1">
      <c r="A305" s="23"/>
      <c r="B305" s="19"/>
      <c r="C305" s="19"/>
      <c r="D305" s="27"/>
    </row>
    <row r="306" spans="1:4" ht="15" customHeight="1">
      <c r="A306" s="23"/>
      <c r="B306" s="19"/>
      <c r="C306" s="19"/>
      <c r="D306" s="27"/>
    </row>
    <row r="307" spans="1:4" ht="15" customHeight="1">
      <c r="A307" s="23"/>
      <c r="B307" s="19"/>
      <c r="C307" s="19"/>
      <c r="D307" s="27"/>
    </row>
    <row r="308" spans="1:4" ht="15" customHeight="1">
      <c r="A308" s="23"/>
      <c r="B308" s="19"/>
      <c r="C308" s="19"/>
      <c r="D308" s="27"/>
    </row>
    <row r="309" spans="1:4" ht="15" customHeight="1">
      <c r="A309" s="23"/>
      <c r="B309" s="19"/>
      <c r="C309" s="19"/>
      <c r="D309" s="27"/>
    </row>
    <row r="310" spans="1:4" ht="15" customHeight="1">
      <c r="A310" s="23"/>
      <c r="B310" s="19"/>
      <c r="C310" s="19"/>
      <c r="D310" s="27"/>
    </row>
    <row r="311" spans="1:4" ht="15" customHeight="1">
      <c r="A311" s="23"/>
      <c r="B311" s="19"/>
      <c r="C311" s="19"/>
      <c r="D311" s="27"/>
    </row>
    <row r="312" spans="1:4" ht="15" customHeight="1">
      <c r="A312" s="23"/>
      <c r="B312" s="19"/>
      <c r="C312" s="19"/>
      <c r="D312" s="27"/>
    </row>
    <row r="313" spans="1:4" ht="15" customHeight="1">
      <c r="A313" s="23"/>
      <c r="B313" s="19"/>
      <c r="C313" s="19"/>
      <c r="D313" s="27"/>
    </row>
    <row r="314" spans="1:4" ht="15" customHeight="1">
      <c r="A314" s="23"/>
      <c r="B314" s="19"/>
      <c r="C314" s="19"/>
      <c r="D314" s="27"/>
    </row>
    <row r="315" spans="1:4" ht="15" customHeight="1">
      <c r="A315" s="23"/>
      <c r="B315" s="19"/>
      <c r="C315" s="19"/>
      <c r="D315" s="27"/>
    </row>
    <row r="316" spans="1:4" ht="15" customHeight="1">
      <c r="A316" s="23"/>
      <c r="B316" s="19"/>
      <c r="C316" s="19"/>
      <c r="D316" s="27"/>
    </row>
    <row r="317" spans="1:4" ht="15" customHeight="1">
      <c r="A317" s="23"/>
      <c r="B317" s="19"/>
      <c r="C317" s="19"/>
      <c r="D317" s="27"/>
    </row>
    <row r="318" spans="1:4" ht="15" customHeight="1">
      <c r="A318" s="23"/>
      <c r="B318" s="19"/>
      <c r="C318" s="19"/>
      <c r="D318" s="27"/>
    </row>
    <row r="319" spans="1:4" ht="15" customHeight="1">
      <c r="A319" s="23"/>
      <c r="B319" s="19"/>
      <c r="C319" s="19"/>
      <c r="D319" s="27"/>
    </row>
    <row r="320" spans="1:4" ht="15" customHeight="1">
      <c r="A320" s="23"/>
      <c r="B320" s="19"/>
      <c r="C320" s="19"/>
      <c r="D320" s="27"/>
    </row>
    <row r="321" spans="1:4" ht="15" customHeight="1">
      <c r="A321" s="23"/>
      <c r="B321" s="19"/>
      <c r="C321" s="19"/>
      <c r="D321" s="27"/>
    </row>
    <row r="322" spans="1:4" ht="15" customHeight="1">
      <c r="A322" s="23"/>
      <c r="B322" s="19"/>
      <c r="C322" s="19"/>
      <c r="D322" s="27"/>
    </row>
    <row r="323" spans="1:4" ht="15" customHeight="1">
      <c r="A323" s="23"/>
      <c r="B323" s="19"/>
      <c r="C323" s="19"/>
      <c r="D323" s="27"/>
    </row>
    <row r="324" spans="1:4" ht="15" customHeight="1">
      <c r="A324" s="23"/>
      <c r="B324" s="19"/>
      <c r="C324" s="19"/>
      <c r="D324" s="27"/>
    </row>
    <row r="325" spans="1:4" ht="15" customHeight="1">
      <c r="A325" s="23"/>
      <c r="B325" s="19"/>
      <c r="C325" s="19"/>
      <c r="D325" s="27"/>
    </row>
    <row r="326" spans="1:4" ht="15" customHeight="1">
      <c r="A326" s="23"/>
      <c r="B326" s="19"/>
      <c r="C326" s="19"/>
      <c r="D326" s="27"/>
    </row>
    <row r="327" spans="1:4" ht="15" customHeight="1">
      <c r="A327" s="23"/>
      <c r="B327" s="19"/>
      <c r="C327" s="19"/>
      <c r="D327" s="27"/>
    </row>
    <row r="328" spans="1:4" ht="15" customHeight="1">
      <c r="A328" s="23"/>
      <c r="B328" s="19"/>
      <c r="C328" s="19"/>
      <c r="D328" s="27"/>
    </row>
    <row r="329" spans="1:4" ht="15" customHeight="1">
      <c r="A329" s="23"/>
      <c r="B329" s="19"/>
      <c r="C329" s="19"/>
      <c r="D329" s="27"/>
    </row>
    <row r="330" spans="1:4" ht="15" customHeight="1">
      <c r="A330" s="23"/>
      <c r="B330" s="19"/>
      <c r="C330" s="19"/>
      <c r="D330" s="27"/>
    </row>
    <row r="331" spans="1:4" ht="15" customHeight="1">
      <c r="A331" s="23"/>
      <c r="B331" s="19"/>
      <c r="C331" s="19"/>
      <c r="D331" s="27"/>
    </row>
    <row r="332" spans="1:4" ht="15" customHeight="1">
      <c r="A332" s="23"/>
      <c r="B332" s="19"/>
      <c r="C332" s="19"/>
      <c r="D332" s="27"/>
    </row>
    <row r="333" spans="1:4" ht="15" customHeight="1">
      <c r="A333" s="23"/>
      <c r="B333" s="19"/>
      <c r="C333" s="19"/>
      <c r="D333" s="27"/>
    </row>
    <row r="334" spans="1:4" ht="15" customHeight="1">
      <c r="A334" s="23"/>
      <c r="B334" s="19"/>
      <c r="C334" s="19"/>
      <c r="D334" s="27"/>
    </row>
    <row r="335" spans="1:4" ht="15" customHeight="1">
      <c r="A335" s="23"/>
      <c r="B335" s="19"/>
      <c r="C335" s="19"/>
      <c r="D335" s="27"/>
    </row>
    <row r="336" spans="1:4" ht="15" customHeight="1">
      <c r="A336" s="23"/>
      <c r="B336" s="19"/>
      <c r="C336" s="19"/>
      <c r="D336" s="27"/>
    </row>
    <row r="337" spans="1:4" ht="15" customHeight="1">
      <c r="A337" s="23"/>
      <c r="B337" s="19"/>
      <c r="C337" s="19"/>
      <c r="D337" s="27"/>
    </row>
    <row r="338" spans="1:4" ht="15" customHeight="1">
      <c r="A338" s="23"/>
      <c r="B338" s="19"/>
      <c r="C338" s="19"/>
      <c r="D338" s="27"/>
    </row>
    <row r="339" spans="1:4" ht="15" customHeight="1">
      <c r="A339" s="23"/>
      <c r="B339" s="19"/>
      <c r="C339" s="19"/>
      <c r="D339" s="27"/>
    </row>
    <row r="340" spans="1:4" ht="15" customHeight="1">
      <c r="A340" s="23"/>
      <c r="B340" s="19"/>
      <c r="C340" s="19"/>
      <c r="D340" s="27"/>
    </row>
    <row r="341" spans="1:4" ht="15" customHeight="1">
      <c r="A341" s="23"/>
      <c r="B341" s="19"/>
      <c r="C341" s="19"/>
      <c r="D341" s="27"/>
    </row>
    <row r="342" spans="1:4" ht="15" customHeight="1">
      <c r="A342" s="23"/>
      <c r="B342" s="19"/>
      <c r="C342" s="19"/>
      <c r="D342" s="27"/>
    </row>
    <row r="343" spans="1:4" ht="15" customHeight="1">
      <c r="A343" s="23"/>
      <c r="B343" s="19"/>
      <c r="C343" s="19"/>
      <c r="D343" s="27"/>
    </row>
    <row r="344" spans="1:4" ht="15" customHeight="1">
      <c r="A344" s="23"/>
      <c r="B344" s="19"/>
      <c r="C344" s="19"/>
      <c r="D344" s="27"/>
    </row>
    <row r="345" spans="1:4" ht="15" customHeight="1">
      <c r="A345" s="23"/>
      <c r="B345" s="19"/>
      <c r="C345" s="19"/>
      <c r="D345" s="27"/>
    </row>
    <row r="346" spans="1:4" ht="15" customHeight="1">
      <c r="A346" s="23"/>
      <c r="B346" s="19"/>
      <c r="C346" s="19"/>
      <c r="D346" s="27"/>
    </row>
    <row r="347" spans="1:4" ht="15" customHeight="1">
      <c r="A347" s="23"/>
      <c r="B347" s="19"/>
      <c r="C347" s="19"/>
      <c r="D347" s="27"/>
    </row>
    <row r="348" spans="1:4" ht="15" customHeight="1">
      <c r="A348" s="23"/>
      <c r="B348" s="19"/>
      <c r="C348" s="19"/>
      <c r="D348" s="27"/>
    </row>
    <row r="349" spans="1:4" ht="15" customHeight="1">
      <c r="A349" s="23"/>
      <c r="B349" s="19"/>
      <c r="C349" s="19"/>
      <c r="D349" s="27"/>
    </row>
    <row r="350" spans="1:4" ht="15" customHeight="1">
      <c r="A350" s="23"/>
      <c r="B350" s="19"/>
      <c r="C350" s="19"/>
      <c r="D350" s="27"/>
    </row>
    <row r="351" spans="1:4" ht="15" customHeight="1">
      <c r="A351" s="23" t="s">
        <v>36</v>
      </c>
      <c r="B351" s="19" t="s">
        <v>36</v>
      </c>
      <c r="C351" s="19" t="s">
        <v>36</v>
      </c>
      <c r="D351" s="27" t="s">
        <v>36</v>
      </c>
    </row>
  </sheetData>
  <autoFilter ref="A2:D51">
    <sortState ref="A3:D37">
      <sortCondition ref="A2:A32"/>
    </sortState>
  </autoFilter>
  <phoneticPr fontId="13"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opLeftCell="A52" workbookViewId="0">
      <selection activeCell="A66" sqref="A66"/>
    </sheetView>
  </sheetViews>
  <sheetFormatPr defaultColWidth="9.140625" defaultRowHeight="12.75"/>
  <cols>
    <col min="1" max="1" width="28.42578125" customWidth="1"/>
    <col min="2" max="2" width="45.7109375" customWidth="1"/>
    <col min="3" max="3" width="36.7109375" customWidth="1"/>
    <col min="5" max="5" width="10" customWidth="1"/>
  </cols>
  <sheetData>
    <row r="1" spans="1:7" ht="27" customHeight="1" thickBot="1">
      <c r="A1" s="117" t="s">
        <v>355</v>
      </c>
      <c r="B1" s="117" t="s">
        <v>354</v>
      </c>
      <c r="C1" s="117" t="s">
        <v>30</v>
      </c>
      <c r="D1" s="592" t="s">
        <v>413</v>
      </c>
      <c r="E1" s="592"/>
      <c r="F1" s="593" t="s">
        <v>414</v>
      </c>
      <c r="G1" s="593"/>
    </row>
    <row r="2" spans="1:7" ht="20.100000000000001" customHeight="1">
      <c r="A2" s="120" t="s">
        <v>347</v>
      </c>
      <c r="B2" s="118" t="s">
        <v>291</v>
      </c>
      <c r="C2" s="125"/>
      <c r="D2" s="86"/>
      <c r="E2" s="86"/>
      <c r="F2" s="86"/>
      <c r="G2" s="86"/>
    </row>
    <row r="3" spans="1:7" ht="20.100000000000001" customHeight="1">
      <c r="A3" s="119" t="s">
        <v>346</v>
      </c>
      <c r="B3" s="119" t="s">
        <v>439</v>
      </c>
      <c r="C3" s="116"/>
      <c r="D3" s="86"/>
      <c r="E3" s="86"/>
      <c r="F3" s="86"/>
      <c r="G3" s="86"/>
    </row>
    <row r="4" spans="1:7" ht="20.100000000000001" customHeight="1">
      <c r="A4" s="119" t="s">
        <v>304</v>
      </c>
      <c r="B4" s="119" t="s">
        <v>365</v>
      </c>
      <c r="C4" s="116"/>
      <c r="D4" s="86"/>
      <c r="E4" s="86"/>
      <c r="F4" s="86"/>
      <c r="G4" s="86"/>
    </row>
    <row r="5" spans="1:7" ht="20.100000000000001" customHeight="1">
      <c r="A5" s="119" t="s">
        <v>366</v>
      </c>
      <c r="B5" s="119" t="s">
        <v>440</v>
      </c>
      <c r="C5" s="116"/>
      <c r="D5" s="86"/>
      <c r="E5" s="86"/>
      <c r="F5" s="86"/>
      <c r="G5" s="86"/>
    </row>
    <row r="6" spans="1:7" ht="20.100000000000001" customHeight="1">
      <c r="A6" s="119" t="s">
        <v>509</v>
      </c>
      <c r="B6" s="76" t="s">
        <v>510</v>
      </c>
      <c r="C6" s="116"/>
      <c r="D6" s="590"/>
      <c r="E6" s="590"/>
      <c r="F6" s="590"/>
      <c r="G6" s="590"/>
    </row>
    <row r="7" spans="1:7" ht="20.100000000000001" customHeight="1">
      <c r="A7" s="119" t="s">
        <v>532</v>
      </c>
      <c r="B7" s="119" t="s">
        <v>533</v>
      </c>
      <c r="C7" s="116"/>
      <c r="D7" s="86"/>
      <c r="E7" s="86"/>
      <c r="F7" s="86"/>
      <c r="G7" s="86"/>
    </row>
    <row r="8" spans="1:7" ht="20.100000000000001" customHeight="1">
      <c r="A8" s="119" t="s">
        <v>399</v>
      </c>
      <c r="B8" s="119" t="s">
        <v>441</v>
      </c>
      <c r="C8" s="123"/>
      <c r="D8" s="86"/>
      <c r="E8" s="86"/>
      <c r="F8" s="86"/>
      <c r="G8" s="86"/>
    </row>
    <row r="9" spans="1:7" ht="20.100000000000001" customHeight="1">
      <c r="A9" s="119" t="s">
        <v>343</v>
      </c>
      <c r="B9" s="119" t="s">
        <v>443</v>
      </c>
      <c r="C9" s="123"/>
      <c r="D9" s="86"/>
      <c r="E9" s="86"/>
      <c r="F9" s="86"/>
      <c r="G9" s="86"/>
    </row>
    <row r="10" spans="1:7" ht="20.100000000000001" customHeight="1">
      <c r="A10" s="119" t="s">
        <v>444</v>
      </c>
      <c r="B10" s="119" t="s">
        <v>452</v>
      </c>
      <c r="C10" s="116"/>
      <c r="D10" s="86"/>
      <c r="E10" s="86"/>
      <c r="F10" s="86"/>
      <c r="G10" s="86"/>
    </row>
    <row r="11" spans="1:7" ht="20.100000000000001" customHeight="1">
      <c r="A11" s="121" t="s">
        <v>526</v>
      </c>
      <c r="B11" s="74" t="s">
        <v>527</v>
      </c>
      <c r="C11" s="116"/>
      <c r="D11" s="590"/>
      <c r="E11" s="590"/>
      <c r="F11" s="590"/>
      <c r="G11" s="590"/>
    </row>
    <row r="12" spans="1:7" ht="20.100000000000001" customHeight="1">
      <c r="A12" s="119" t="s">
        <v>375</v>
      </c>
      <c r="B12" s="119" t="s">
        <v>442</v>
      </c>
      <c r="C12" s="116"/>
      <c r="D12" s="86"/>
      <c r="E12" s="86"/>
      <c r="F12" s="86"/>
      <c r="G12" s="86"/>
    </row>
    <row r="13" spans="1:7" ht="20.100000000000001" customHeight="1">
      <c r="A13" s="119" t="s">
        <v>341</v>
      </c>
      <c r="B13" s="119" t="s">
        <v>506</v>
      </c>
      <c r="C13" s="116"/>
      <c r="D13" s="86"/>
      <c r="E13" s="86"/>
      <c r="F13" s="86"/>
      <c r="G13" s="86"/>
    </row>
    <row r="14" spans="1:7" ht="20.100000000000001" customHeight="1">
      <c r="A14" s="121" t="s">
        <v>392</v>
      </c>
      <c r="B14" s="75" t="s">
        <v>453</v>
      </c>
      <c r="C14" s="116"/>
      <c r="D14" s="86"/>
      <c r="E14" s="86"/>
      <c r="F14" s="86"/>
      <c r="G14" s="86"/>
    </row>
    <row r="15" spans="1:7" ht="20.100000000000001" customHeight="1">
      <c r="A15" s="121" t="s">
        <v>302</v>
      </c>
      <c r="B15" s="119" t="s">
        <v>454</v>
      </c>
      <c r="C15" s="123"/>
      <c r="D15" s="86"/>
      <c r="E15" s="86"/>
      <c r="F15" s="86"/>
      <c r="G15" s="86"/>
    </row>
    <row r="16" spans="1:7" ht="20.100000000000001" customHeight="1">
      <c r="A16" s="121" t="s">
        <v>393</v>
      </c>
      <c r="B16" s="121" t="s">
        <v>394</v>
      </c>
      <c r="C16" s="123"/>
      <c r="D16" s="86"/>
      <c r="E16" s="86"/>
      <c r="F16" s="86"/>
      <c r="G16" s="86"/>
    </row>
    <row r="17" spans="1:7" ht="20.100000000000001" customHeight="1">
      <c r="A17" s="119" t="s">
        <v>536</v>
      </c>
      <c r="B17" s="119" t="s">
        <v>537</v>
      </c>
      <c r="C17" s="116"/>
      <c r="D17" s="86"/>
      <c r="E17" s="86"/>
      <c r="F17" s="86"/>
      <c r="G17" s="86"/>
    </row>
    <row r="18" spans="1:7" ht="20.100000000000001" customHeight="1">
      <c r="A18" s="119" t="s">
        <v>534</v>
      </c>
      <c r="B18" s="119" t="s">
        <v>535</v>
      </c>
      <c r="C18" s="116"/>
      <c r="D18" s="86"/>
      <c r="E18" s="86"/>
      <c r="F18" s="86"/>
      <c r="G18" s="86"/>
    </row>
    <row r="19" spans="1:7" ht="20.100000000000001" customHeight="1">
      <c r="A19" s="119" t="s">
        <v>495</v>
      </c>
      <c r="B19" s="119" t="s">
        <v>496</v>
      </c>
      <c r="C19" s="116"/>
      <c r="D19" s="86"/>
      <c r="E19" s="86"/>
      <c r="F19" s="86"/>
      <c r="G19" s="86"/>
    </row>
    <row r="20" spans="1:7" ht="20.100000000000001" customHeight="1">
      <c r="A20" s="119" t="s">
        <v>342</v>
      </c>
      <c r="B20" s="119" t="s">
        <v>455</v>
      </c>
      <c r="C20" s="116"/>
      <c r="D20" s="590"/>
      <c r="E20" s="590"/>
      <c r="F20" s="590"/>
      <c r="G20" s="590"/>
    </row>
    <row r="21" spans="1:7" ht="20.100000000000001" customHeight="1">
      <c r="A21" s="119" t="s">
        <v>540</v>
      </c>
      <c r="B21" s="139" t="s">
        <v>541</v>
      </c>
      <c r="C21" s="116"/>
      <c r="D21" s="86"/>
      <c r="E21" s="86"/>
      <c r="F21" s="86"/>
      <c r="G21" s="86"/>
    </row>
    <row r="22" spans="1:7" ht="20.100000000000001" customHeight="1">
      <c r="A22" s="119" t="s">
        <v>362</v>
      </c>
      <c r="B22" s="119" t="s">
        <v>451</v>
      </c>
      <c r="C22" s="116"/>
      <c r="D22" s="86"/>
      <c r="E22" s="86"/>
      <c r="F22" s="86"/>
      <c r="G22" s="86"/>
    </row>
    <row r="23" spans="1:7" ht="20.100000000000001" customHeight="1">
      <c r="A23" s="119" t="s">
        <v>374</v>
      </c>
      <c r="B23" s="76" t="s">
        <v>456</v>
      </c>
      <c r="C23" s="116"/>
      <c r="D23" s="86"/>
      <c r="E23" s="86"/>
      <c r="F23" s="86"/>
      <c r="G23" s="86"/>
    </row>
    <row r="24" spans="1:7" ht="20.100000000000001" customHeight="1">
      <c r="A24" s="119" t="s">
        <v>88</v>
      </c>
      <c r="B24" s="119" t="s">
        <v>458</v>
      </c>
      <c r="C24" s="116"/>
      <c r="D24" s="86"/>
      <c r="E24" s="86"/>
      <c r="F24" s="86"/>
      <c r="G24" s="86"/>
    </row>
    <row r="25" spans="1:7" ht="20.100000000000001" customHeight="1">
      <c r="A25" s="119" t="s">
        <v>371</v>
      </c>
      <c r="B25" s="119" t="s">
        <v>457</v>
      </c>
      <c r="C25" s="116"/>
      <c r="D25" s="86"/>
      <c r="E25" s="86"/>
      <c r="F25" s="86"/>
      <c r="G25" s="86"/>
    </row>
    <row r="26" spans="1:7" ht="20.100000000000001" customHeight="1">
      <c r="A26" s="119" t="s">
        <v>301</v>
      </c>
      <c r="B26" s="119" t="s">
        <v>450</v>
      </c>
      <c r="C26" s="116"/>
      <c r="D26" s="86"/>
      <c r="E26" s="86"/>
      <c r="F26" s="86"/>
      <c r="G26" s="86"/>
    </row>
    <row r="27" spans="1:7" ht="20.100000000000001" customHeight="1">
      <c r="A27" s="116" t="s">
        <v>286</v>
      </c>
      <c r="B27" s="119" t="s">
        <v>460</v>
      </c>
      <c r="C27" s="123"/>
      <c r="D27" s="86"/>
      <c r="E27" s="86"/>
      <c r="F27" s="86"/>
      <c r="G27" s="86"/>
    </row>
    <row r="28" spans="1:7" ht="20.100000000000001" customHeight="1">
      <c r="A28" s="74" t="s">
        <v>113</v>
      </c>
      <c r="B28" s="76" t="s">
        <v>461</v>
      </c>
      <c r="C28" s="119"/>
      <c r="D28" s="590"/>
      <c r="E28" s="590"/>
      <c r="F28" s="590"/>
      <c r="G28" s="590"/>
    </row>
    <row r="29" spans="1:7" ht="20.100000000000001" customHeight="1">
      <c r="A29" s="119" t="s">
        <v>519</v>
      </c>
      <c r="B29" s="119" t="s">
        <v>520</v>
      </c>
      <c r="C29" s="116"/>
      <c r="D29" s="86"/>
      <c r="E29" s="86"/>
      <c r="F29" s="86"/>
      <c r="G29" s="86"/>
    </row>
    <row r="30" spans="1:7" ht="20.100000000000001" customHeight="1">
      <c r="A30" s="119" t="s">
        <v>349</v>
      </c>
      <c r="B30" s="119" t="s">
        <v>449</v>
      </c>
      <c r="C30" s="129"/>
      <c r="D30" s="86"/>
      <c r="E30" s="86"/>
      <c r="F30" s="86"/>
      <c r="G30" s="86"/>
    </row>
    <row r="31" spans="1:7" ht="20.100000000000001" customHeight="1">
      <c r="A31" s="74" t="s">
        <v>12</v>
      </c>
      <c r="B31" s="74" t="s">
        <v>415</v>
      </c>
      <c r="C31" s="116"/>
      <c r="D31" s="590"/>
      <c r="E31" s="590"/>
      <c r="F31" s="590"/>
      <c r="G31" s="590"/>
    </row>
    <row r="32" spans="1:7" ht="20.100000000000001" customHeight="1">
      <c r="A32" s="119" t="s">
        <v>407</v>
      </c>
      <c r="B32" s="119" t="s">
        <v>416</v>
      </c>
      <c r="C32" s="116"/>
      <c r="D32" s="86"/>
      <c r="E32" s="86"/>
      <c r="F32" s="86"/>
      <c r="G32" s="86"/>
    </row>
    <row r="33" spans="1:7" ht="20.100000000000001" customHeight="1">
      <c r="A33" s="119" t="s">
        <v>523</v>
      </c>
      <c r="B33" s="119" t="s">
        <v>422</v>
      </c>
      <c r="C33" s="116"/>
      <c r="D33" s="86"/>
      <c r="E33" s="86"/>
      <c r="F33" s="86"/>
      <c r="G33" s="86"/>
    </row>
    <row r="34" spans="1:7" ht="20.100000000000001" customHeight="1">
      <c r="A34" s="119" t="s">
        <v>308</v>
      </c>
      <c r="B34" s="119" t="s">
        <v>448</v>
      </c>
      <c r="C34" s="116"/>
      <c r="D34" s="86"/>
      <c r="E34" s="86"/>
      <c r="F34" s="86"/>
      <c r="G34" s="86"/>
    </row>
    <row r="35" spans="1:7" ht="20.100000000000001" customHeight="1">
      <c r="A35" s="119" t="s">
        <v>524</v>
      </c>
      <c r="B35" s="119" t="s">
        <v>447</v>
      </c>
      <c r="C35" s="116"/>
      <c r="D35" s="86"/>
      <c r="E35" s="86"/>
      <c r="F35" s="86"/>
      <c r="G35" s="86"/>
    </row>
    <row r="36" spans="1:7" ht="20.100000000000001" customHeight="1">
      <c r="A36" s="116" t="s">
        <v>401</v>
      </c>
      <c r="B36" s="76" t="s">
        <v>417</v>
      </c>
      <c r="C36" s="116"/>
      <c r="D36" s="86"/>
      <c r="E36" s="86"/>
      <c r="F36" s="86"/>
      <c r="G36" s="86"/>
    </row>
    <row r="37" spans="1:7" ht="20.100000000000001" customHeight="1">
      <c r="A37" s="119" t="s">
        <v>82</v>
      </c>
      <c r="B37" s="119" t="s">
        <v>363</v>
      </c>
      <c r="C37" s="116"/>
      <c r="D37" s="86"/>
      <c r="E37" s="86"/>
      <c r="F37" s="86"/>
      <c r="G37" s="86"/>
    </row>
    <row r="38" spans="1:7" ht="20.100000000000001" customHeight="1">
      <c r="A38" s="116" t="s">
        <v>404</v>
      </c>
      <c r="B38" s="119" t="s">
        <v>418</v>
      </c>
      <c r="C38" s="123"/>
      <c r="D38" s="86"/>
      <c r="E38" s="86"/>
      <c r="F38" s="86"/>
      <c r="G38" s="86"/>
    </row>
    <row r="39" spans="1:7" ht="20.100000000000001" customHeight="1">
      <c r="A39" s="119" t="s">
        <v>372</v>
      </c>
      <c r="B39" s="119" t="s">
        <v>505</v>
      </c>
      <c r="C39" s="116"/>
      <c r="D39" s="86"/>
      <c r="E39" s="86"/>
      <c r="F39" s="86"/>
      <c r="G39" s="86"/>
    </row>
    <row r="40" spans="1:7" ht="20.100000000000001" customHeight="1">
      <c r="A40" s="74" t="s">
        <v>81</v>
      </c>
      <c r="B40" s="74" t="s">
        <v>462</v>
      </c>
      <c r="C40" s="116"/>
      <c r="D40" s="86"/>
      <c r="E40" s="86"/>
      <c r="F40" s="86"/>
      <c r="G40" s="86"/>
    </row>
    <row r="41" spans="1:7" ht="20.100000000000001" customHeight="1">
      <c r="A41" s="119" t="s">
        <v>299</v>
      </c>
      <c r="B41" s="119" t="s">
        <v>405</v>
      </c>
      <c r="C41" s="116"/>
      <c r="D41" s="86"/>
      <c r="E41" s="86"/>
      <c r="F41" s="86"/>
      <c r="G41" s="86"/>
    </row>
    <row r="42" spans="1:7" ht="20.100000000000001" customHeight="1">
      <c r="A42" s="119" t="s">
        <v>538</v>
      </c>
      <c r="B42" s="140" t="s">
        <v>539</v>
      </c>
      <c r="C42" s="116"/>
      <c r="D42" s="86"/>
      <c r="E42" s="86"/>
      <c r="F42" s="86"/>
      <c r="G42" s="86"/>
    </row>
    <row r="43" spans="1:7" ht="20.100000000000001" customHeight="1">
      <c r="A43" s="74" t="s">
        <v>303</v>
      </c>
      <c r="B43" s="74" t="s">
        <v>367</v>
      </c>
      <c r="C43" s="123"/>
      <c r="D43" s="86"/>
      <c r="E43" s="86"/>
      <c r="F43" s="86"/>
      <c r="G43" s="86"/>
    </row>
    <row r="44" spans="1:7" ht="20.100000000000001" customHeight="1">
      <c r="A44" s="116" t="s">
        <v>388</v>
      </c>
      <c r="B44" s="119" t="s">
        <v>402</v>
      </c>
      <c r="C44" s="116"/>
      <c r="D44" s="86"/>
      <c r="E44" s="86"/>
      <c r="F44" s="86"/>
      <c r="G44" s="86"/>
    </row>
    <row r="45" spans="1:7" ht="20.100000000000001" customHeight="1">
      <c r="A45" s="119" t="s">
        <v>515</v>
      </c>
      <c r="B45" s="119" t="s">
        <v>516</v>
      </c>
      <c r="C45" s="116"/>
      <c r="D45" s="86"/>
      <c r="E45" s="86"/>
      <c r="F45" s="86"/>
      <c r="G45" s="86"/>
    </row>
    <row r="46" spans="1:7" ht="20.100000000000001" customHeight="1">
      <c r="A46" s="119" t="s">
        <v>339</v>
      </c>
      <c r="B46" s="119" t="s">
        <v>419</v>
      </c>
      <c r="C46" s="116"/>
      <c r="D46" s="590"/>
      <c r="E46" s="590"/>
      <c r="F46" s="590"/>
      <c r="G46" s="590"/>
    </row>
    <row r="47" spans="1:7" ht="20.100000000000001" customHeight="1">
      <c r="A47" s="119" t="s">
        <v>513</v>
      </c>
      <c r="B47" s="119" t="s">
        <v>514</v>
      </c>
      <c r="C47" s="116"/>
      <c r="D47" s="86"/>
      <c r="E47" s="86"/>
      <c r="F47" s="86"/>
      <c r="G47" s="86"/>
    </row>
    <row r="48" spans="1:7" ht="20.100000000000001" customHeight="1">
      <c r="A48" s="121" t="s">
        <v>311</v>
      </c>
      <c r="B48" s="121" t="s">
        <v>312</v>
      </c>
      <c r="C48" s="116"/>
      <c r="D48" s="86"/>
      <c r="E48" s="86"/>
      <c r="F48" s="86"/>
      <c r="G48" s="86"/>
    </row>
    <row r="49" spans="1:8" ht="20.100000000000001" customHeight="1">
      <c r="A49" s="119" t="s">
        <v>300</v>
      </c>
      <c r="B49" s="119" t="s">
        <v>420</v>
      </c>
      <c r="C49" s="116"/>
      <c r="D49" s="86"/>
      <c r="E49" s="86"/>
      <c r="F49" s="86"/>
      <c r="G49" s="86"/>
    </row>
    <row r="50" spans="1:8" ht="20.100000000000001" customHeight="1">
      <c r="A50" s="121" t="s">
        <v>345</v>
      </c>
      <c r="B50" s="121" t="s">
        <v>463</v>
      </c>
      <c r="C50" s="116"/>
      <c r="D50" s="86"/>
      <c r="E50" s="86"/>
      <c r="F50" s="86"/>
      <c r="G50" s="86"/>
    </row>
    <row r="51" spans="1:8" ht="20.100000000000001" customHeight="1">
      <c r="A51" s="119" t="s">
        <v>406</v>
      </c>
      <c r="B51" s="119" t="s">
        <v>464</v>
      </c>
      <c r="C51" s="116"/>
      <c r="D51" s="86"/>
      <c r="E51" s="86"/>
      <c r="F51" s="86"/>
      <c r="G51" s="86"/>
    </row>
    <row r="52" spans="1:8" ht="20.100000000000001" customHeight="1">
      <c r="A52" s="119" t="s">
        <v>310</v>
      </c>
      <c r="B52" s="76" t="s">
        <v>438</v>
      </c>
      <c r="C52" s="116"/>
      <c r="D52" s="86"/>
      <c r="E52" s="86"/>
      <c r="F52" s="86"/>
      <c r="G52" s="86"/>
    </row>
    <row r="53" spans="1:8" ht="20.100000000000001" customHeight="1">
      <c r="A53" s="119" t="s">
        <v>530</v>
      </c>
      <c r="B53" s="119" t="s">
        <v>531</v>
      </c>
      <c r="C53" s="116"/>
      <c r="D53" s="86"/>
      <c r="E53" s="86"/>
      <c r="F53" s="86"/>
      <c r="G53" s="86"/>
    </row>
    <row r="54" spans="1:8" ht="20.100000000000001" customHeight="1">
      <c r="A54" s="116" t="s">
        <v>307</v>
      </c>
      <c r="B54" s="119" t="s">
        <v>446</v>
      </c>
      <c r="C54" s="123"/>
      <c r="D54" s="86"/>
      <c r="E54" s="86"/>
      <c r="F54" s="86"/>
      <c r="G54" s="86"/>
    </row>
    <row r="55" spans="1:8" ht="20.100000000000001" customHeight="1">
      <c r="A55" s="119" t="s">
        <v>389</v>
      </c>
      <c r="B55" s="76" t="s">
        <v>390</v>
      </c>
      <c r="C55" s="116"/>
      <c r="D55" s="86"/>
      <c r="E55" s="86"/>
      <c r="F55" s="86"/>
      <c r="G55" s="86"/>
    </row>
    <row r="56" spans="1:8" ht="20.100000000000001" customHeight="1">
      <c r="A56" s="119" t="s">
        <v>521</v>
      </c>
      <c r="B56" s="119" t="s">
        <v>421</v>
      </c>
      <c r="C56" s="116"/>
      <c r="D56" s="86"/>
      <c r="E56" s="86"/>
      <c r="F56" s="86"/>
      <c r="G56" s="86"/>
    </row>
    <row r="57" spans="1:8" ht="20.100000000000001" customHeight="1">
      <c r="A57" s="119" t="s">
        <v>522</v>
      </c>
      <c r="B57" s="119" t="s">
        <v>423</v>
      </c>
      <c r="C57" s="116"/>
      <c r="D57" s="86"/>
      <c r="E57" s="86"/>
      <c r="F57" s="86"/>
      <c r="G57" s="86"/>
    </row>
    <row r="58" spans="1:8" ht="20.100000000000001" customHeight="1">
      <c r="A58" s="119" t="s">
        <v>294</v>
      </c>
      <c r="B58" s="119" t="s">
        <v>466</v>
      </c>
      <c r="C58" s="116"/>
      <c r="D58" s="590"/>
      <c r="E58" s="590"/>
      <c r="F58" s="590"/>
      <c r="G58" s="590"/>
    </row>
    <row r="59" spans="1:8" ht="20.100000000000001" customHeight="1">
      <c r="A59" s="119" t="s">
        <v>309</v>
      </c>
      <c r="B59" s="119" t="s">
        <v>467</v>
      </c>
      <c r="C59" s="116"/>
      <c r="D59" s="86"/>
      <c r="E59" s="86"/>
      <c r="F59" s="86"/>
      <c r="G59" s="86"/>
    </row>
    <row r="60" spans="1:8" ht="20.100000000000001" customHeight="1">
      <c r="A60" s="119" t="s">
        <v>306</v>
      </c>
      <c r="B60" s="119" t="s">
        <v>437</v>
      </c>
      <c r="C60" s="116"/>
      <c r="D60" s="86"/>
      <c r="E60" s="86"/>
      <c r="F60" s="86"/>
      <c r="G60" s="86"/>
    </row>
    <row r="61" spans="1:8" ht="20.100000000000001" customHeight="1">
      <c r="A61" s="119" t="s">
        <v>359</v>
      </c>
      <c r="B61" s="119" t="s">
        <v>436</v>
      </c>
      <c r="C61" s="116"/>
      <c r="D61" s="590"/>
      <c r="E61" s="590"/>
      <c r="F61" s="590"/>
      <c r="G61" s="590"/>
    </row>
    <row r="62" spans="1:8" ht="20.100000000000001" customHeight="1">
      <c r="A62" s="119" t="s">
        <v>340</v>
      </c>
      <c r="B62" s="76" t="s">
        <v>468</v>
      </c>
      <c r="C62" s="116"/>
      <c r="D62" s="591"/>
      <c r="E62" s="590"/>
      <c r="F62" s="591"/>
      <c r="G62" s="590"/>
      <c r="H62" s="12"/>
    </row>
    <row r="63" spans="1:8" ht="20.100000000000001" customHeight="1">
      <c r="A63" s="119" t="s">
        <v>528</v>
      </c>
      <c r="B63" s="119" t="s">
        <v>529</v>
      </c>
      <c r="C63" s="116"/>
      <c r="D63" s="86"/>
      <c r="E63" s="86"/>
      <c r="F63" s="86"/>
      <c r="G63" s="86"/>
    </row>
    <row r="64" spans="1:8" ht="20.100000000000001" customHeight="1">
      <c r="A64" s="119" t="s">
        <v>360</v>
      </c>
      <c r="B64" s="119" t="s">
        <v>435</v>
      </c>
      <c r="C64" s="116"/>
      <c r="D64" s="86"/>
      <c r="E64" s="86"/>
      <c r="F64" s="86"/>
      <c r="G64" s="86"/>
    </row>
    <row r="65" spans="1:7" ht="20.100000000000001" customHeight="1">
      <c r="A65" s="119" t="s">
        <v>373</v>
      </c>
      <c r="B65" s="119" t="s">
        <v>433</v>
      </c>
      <c r="C65" s="116"/>
      <c r="D65" s="590"/>
      <c r="E65" s="590"/>
      <c r="F65" s="590"/>
      <c r="G65" s="590"/>
    </row>
    <row r="66" spans="1:7" ht="20.100000000000001" customHeight="1">
      <c r="A66" s="119" t="s">
        <v>356</v>
      </c>
      <c r="B66" s="119" t="s">
        <v>434</v>
      </c>
      <c r="C66" s="116"/>
      <c r="D66" s="86"/>
      <c r="E66" s="86"/>
      <c r="F66" s="86"/>
      <c r="G66" s="86"/>
    </row>
    <row r="67" spans="1:7" ht="20.100000000000001" customHeight="1">
      <c r="A67" s="119" t="s">
        <v>229</v>
      </c>
      <c r="B67" s="119" t="s">
        <v>364</v>
      </c>
      <c r="C67" s="116"/>
      <c r="D67" s="86"/>
      <c r="E67" s="86"/>
      <c r="F67" s="86"/>
      <c r="G67" s="86"/>
    </row>
    <row r="68" spans="1:7" ht="20.100000000000001" customHeight="1">
      <c r="A68" s="121" t="s">
        <v>493</v>
      </c>
      <c r="B68" s="121" t="s">
        <v>494</v>
      </c>
      <c r="C68" s="116"/>
      <c r="D68" s="86"/>
      <c r="E68" s="86"/>
      <c r="F68" s="86"/>
      <c r="G68" s="86"/>
    </row>
    <row r="69" spans="1:7" ht="20.100000000000001" customHeight="1">
      <c r="A69" s="121" t="s">
        <v>542</v>
      </c>
      <c r="B69" s="119" t="s">
        <v>501</v>
      </c>
      <c r="C69" s="116"/>
      <c r="D69" s="86"/>
      <c r="E69" s="86"/>
      <c r="F69" s="86"/>
      <c r="G69" s="86"/>
    </row>
    <row r="70" spans="1:7" ht="20.100000000000001" customHeight="1">
      <c r="A70" s="119" t="s">
        <v>274</v>
      </c>
      <c r="B70" s="119" t="s">
        <v>445</v>
      </c>
      <c r="C70" s="123"/>
      <c r="D70" s="86"/>
      <c r="E70" s="86"/>
      <c r="F70" s="86"/>
      <c r="G70" s="86"/>
    </row>
    <row r="71" spans="1:7" ht="20.100000000000001" customHeight="1">
      <c r="A71" s="116" t="s">
        <v>314</v>
      </c>
      <c r="B71" s="119" t="s">
        <v>459</v>
      </c>
      <c r="C71" s="123"/>
      <c r="D71" s="86"/>
      <c r="E71" s="86"/>
      <c r="F71" s="86"/>
      <c r="G71" s="86"/>
    </row>
    <row r="72" spans="1:7" ht="20.100000000000001" customHeight="1">
      <c r="A72" s="119" t="s">
        <v>350</v>
      </c>
      <c r="B72" s="119" t="s">
        <v>398</v>
      </c>
      <c r="C72" s="116"/>
      <c r="D72" s="86"/>
      <c r="E72" s="86"/>
      <c r="F72" s="86"/>
      <c r="G72" s="86"/>
    </row>
    <row r="73" spans="1:7" ht="20.100000000000001" customHeight="1">
      <c r="A73" s="119" t="s">
        <v>395</v>
      </c>
      <c r="B73" s="76" t="s">
        <v>396</v>
      </c>
      <c r="C73" s="123"/>
      <c r="D73" s="590"/>
      <c r="E73" s="590"/>
      <c r="F73" s="590"/>
      <c r="G73" s="590"/>
    </row>
    <row r="74" spans="1:7" ht="20.100000000000001" customHeight="1">
      <c r="A74" s="119" t="s">
        <v>351</v>
      </c>
      <c r="B74" s="119" t="s">
        <v>369</v>
      </c>
      <c r="C74" s="123"/>
      <c r="D74" s="86"/>
      <c r="E74" s="86"/>
      <c r="F74" s="86"/>
      <c r="G74" s="86"/>
    </row>
    <row r="75" spans="1:7" ht="20.100000000000001" customHeight="1">
      <c r="A75" s="116" t="s">
        <v>315</v>
      </c>
      <c r="B75" s="119" t="s">
        <v>409</v>
      </c>
      <c r="C75" s="116"/>
      <c r="D75" s="86"/>
      <c r="E75" s="86"/>
      <c r="F75" s="86"/>
      <c r="G75" s="86"/>
    </row>
    <row r="76" spans="1:7" ht="20.100000000000001" customHeight="1">
      <c r="A76" s="119" t="s">
        <v>497</v>
      </c>
      <c r="B76" s="119" t="s">
        <v>498</v>
      </c>
      <c r="C76" s="116"/>
      <c r="D76" s="86"/>
      <c r="E76" s="86"/>
      <c r="F76" s="86"/>
      <c r="G76" s="86"/>
    </row>
    <row r="77" spans="1:7" ht="20.100000000000001" customHeight="1">
      <c r="A77" s="119" t="s">
        <v>507</v>
      </c>
      <c r="B77" s="119" t="s">
        <v>508</v>
      </c>
      <c r="C77" s="116"/>
      <c r="D77" s="86"/>
      <c r="E77" s="86"/>
      <c r="F77" s="86"/>
      <c r="G77" s="86"/>
    </row>
    <row r="78" spans="1:7" ht="20.100000000000001" customHeight="1">
      <c r="A78" s="119" t="s">
        <v>377</v>
      </c>
      <c r="B78" s="76" t="s">
        <v>397</v>
      </c>
      <c r="C78" s="123"/>
      <c r="D78" s="86"/>
      <c r="E78" s="86"/>
      <c r="F78" s="86"/>
      <c r="G78" s="86"/>
    </row>
    <row r="79" spans="1:7" ht="20.100000000000001" customHeight="1">
      <c r="A79" s="119" t="s">
        <v>525</v>
      </c>
      <c r="B79" s="119" t="s">
        <v>465</v>
      </c>
      <c r="C79" s="116"/>
      <c r="D79" s="86"/>
      <c r="E79" s="86"/>
      <c r="F79" s="86"/>
      <c r="G79" s="86"/>
    </row>
    <row r="80" spans="1:7" ht="20.100000000000001" customHeight="1">
      <c r="A80" s="119" t="s">
        <v>511</v>
      </c>
      <c r="B80" s="119" t="s">
        <v>512</v>
      </c>
      <c r="C80" s="116"/>
      <c r="D80" s="86"/>
      <c r="E80" s="86"/>
      <c r="F80" s="86"/>
      <c r="G80" s="86"/>
    </row>
    <row r="81" spans="1:7" ht="20.100000000000001" customHeight="1">
      <c r="A81" s="74" t="s">
        <v>411</v>
      </c>
      <c r="B81" s="74" t="s">
        <v>469</v>
      </c>
      <c r="C81" s="116"/>
      <c r="D81" s="86"/>
      <c r="E81" s="86"/>
      <c r="F81" s="86"/>
      <c r="G81" s="86"/>
    </row>
    <row r="82" spans="1:7" ht="20.100000000000001" customHeight="1">
      <c r="A82" s="119" t="s">
        <v>517</v>
      </c>
      <c r="B82" s="119" t="s">
        <v>518</v>
      </c>
      <c r="C82" s="116"/>
      <c r="D82" s="86"/>
      <c r="E82" s="86"/>
      <c r="F82" s="86"/>
      <c r="G82" s="86"/>
    </row>
    <row r="83" spans="1:7" ht="20.100000000000001" customHeight="1">
      <c r="A83" s="116" t="s">
        <v>403</v>
      </c>
      <c r="B83" s="119" t="s">
        <v>470</v>
      </c>
      <c r="C83" s="116"/>
      <c r="D83" s="86"/>
      <c r="E83" s="86"/>
      <c r="F83" s="86"/>
      <c r="G83" s="86"/>
    </row>
    <row r="84" spans="1:7" ht="20.100000000000001" customHeight="1">
      <c r="A84" s="119" t="s">
        <v>288</v>
      </c>
      <c r="B84" s="119" t="s">
        <v>391</v>
      </c>
      <c r="C84" s="116"/>
      <c r="D84" s="86"/>
      <c r="E84" s="86"/>
      <c r="F84" s="86"/>
      <c r="G84" s="86"/>
    </row>
    <row r="85" spans="1:7" ht="20.100000000000001" customHeight="1">
      <c r="A85" s="119" t="s">
        <v>486</v>
      </c>
      <c r="B85" s="119" t="s">
        <v>424</v>
      </c>
      <c r="C85" s="116"/>
      <c r="D85" s="86"/>
      <c r="E85" s="86"/>
      <c r="F85" s="86"/>
      <c r="G85" s="86"/>
    </row>
    <row r="86" spans="1:7" ht="20.100000000000001" customHeight="1">
      <c r="A86" s="119" t="s">
        <v>62</v>
      </c>
      <c r="B86" s="119" t="s">
        <v>368</v>
      </c>
      <c r="C86" s="116"/>
      <c r="D86" s="86"/>
      <c r="E86" s="86"/>
      <c r="F86" s="86"/>
      <c r="G86" s="86"/>
    </row>
    <row r="87" spans="1:7" ht="20.100000000000001" customHeight="1">
      <c r="A87" s="119" t="s">
        <v>357</v>
      </c>
      <c r="B87" s="119" t="s">
        <v>432</v>
      </c>
      <c r="C87" s="116"/>
      <c r="D87" s="86"/>
      <c r="E87" s="86"/>
      <c r="F87" s="86"/>
      <c r="G87" s="86"/>
    </row>
    <row r="88" spans="1:7" ht="20.100000000000001" customHeight="1">
      <c r="A88" s="119" t="s">
        <v>383</v>
      </c>
      <c r="B88" s="119" t="s">
        <v>471</v>
      </c>
      <c r="C88" s="119"/>
      <c r="D88" s="86"/>
      <c r="E88" s="86"/>
      <c r="F88" s="86"/>
      <c r="G88" s="86"/>
    </row>
    <row r="89" spans="1:7" ht="20.100000000000001" customHeight="1">
      <c r="A89" s="116" t="s">
        <v>387</v>
      </c>
      <c r="B89" s="119" t="s">
        <v>431</v>
      </c>
      <c r="C89" s="119"/>
      <c r="D89" s="86"/>
      <c r="E89" s="86"/>
      <c r="F89" s="86"/>
      <c r="G89" s="86"/>
    </row>
    <row r="90" spans="1:7" ht="20.100000000000001" customHeight="1">
      <c r="A90" s="116" t="s">
        <v>287</v>
      </c>
      <c r="B90" s="119" t="s">
        <v>430</v>
      </c>
      <c r="C90" s="123"/>
      <c r="D90" s="86"/>
      <c r="E90" s="86"/>
      <c r="F90" s="86"/>
      <c r="G90" s="86"/>
    </row>
    <row r="91" spans="1:7" ht="20.100000000000001" customHeight="1">
      <c r="A91" s="119" t="s">
        <v>384</v>
      </c>
      <c r="B91" s="119" t="s">
        <v>386</v>
      </c>
      <c r="C91" s="116"/>
      <c r="D91" s="86"/>
      <c r="E91" s="86"/>
      <c r="F91" s="86"/>
      <c r="G91" s="86"/>
    </row>
    <row r="92" spans="1:7" ht="20.100000000000001" customHeight="1">
      <c r="A92" s="119" t="s">
        <v>344</v>
      </c>
      <c r="B92" s="119" t="s">
        <v>429</v>
      </c>
      <c r="C92" s="116"/>
      <c r="D92" s="86"/>
      <c r="E92" s="86"/>
      <c r="F92" s="86"/>
      <c r="G92" s="86"/>
    </row>
    <row r="93" spans="1:7" ht="20.100000000000001" customHeight="1">
      <c r="A93" s="119" t="s">
        <v>295</v>
      </c>
      <c r="B93" s="119" t="s">
        <v>472</v>
      </c>
      <c r="C93" s="116"/>
      <c r="D93" s="86"/>
      <c r="E93" s="86"/>
      <c r="F93" s="86"/>
      <c r="G93" s="86"/>
    </row>
    <row r="94" spans="1:7" ht="20.100000000000001" customHeight="1">
      <c r="A94" s="119" t="s">
        <v>408</v>
      </c>
      <c r="B94" s="76" t="s">
        <v>473</v>
      </c>
      <c r="C94" s="116"/>
      <c r="D94" s="86"/>
      <c r="E94" s="86"/>
      <c r="F94" s="86"/>
      <c r="G94" s="86"/>
    </row>
    <row r="95" spans="1:7" ht="20.100000000000001" customHeight="1">
      <c r="A95" s="119" t="s">
        <v>8</v>
      </c>
      <c r="B95" s="119" t="s">
        <v>428</v>
      </c>
      <c r="C95" s="116"/>
      <c r="D95" s="86"/>
      <c r="E95" s="86"/>
      <c r="F95" s="86"/>
      <c r="G95" s="86"/>
    </row>
    <row r="96" spans="1:7" ht="20.100000000000001" customHeight="1">
      <c r="A96" s="119" t="s">
        <v>361</v>
      </c>
      <c r="B96" s="74" t="s">
        <v>427</v>
      </c>
      <c r="C96" s="116"/>
      <c r="D96" s="86"/>
      <c r="E96" s="86"/>
      <c r="F96" s="86"/>
      <c r="G96" s="86"/>
    </row>
    <row r="97" spans="1:7" ht="20.100000000000001" customHeight="1">
      <c r="A97" s="119" t="s">
        <v>400</v>
      </c>
      <c r="B97" s="119" t="s">
        <v>426</v>
      </c>
      <c r="C97" s="116"/>
      <c r="D97" s="86"/>
      <c r="E97" s="86"/>
      <c r="F97" s="86"/>
      <c r="G97" s="86"/>
    </row>
    <row r="98" spans="1:7" ht="20.100000000000001" customHeight="1">
      <c r="A98" s="74" t="s">
        <v>358</v>
      </c>
      <c r="B98" s="119" t="s">
        <v>425</v>
      </c>
      <c r="C98" s="116"/>
      <c r="D98" s="86"/>
      <c r="E98" s="86"/>
      <c r="F98" s="86"/>
      <c r="G98" s="86"/>
    </row>
    <row r="99" spans="1:7" ht="20.100000000000001" customHeight="1">
      <c r="A99" s="116"/>
      <c r="B99" s="116"/>
      <c r="C99" s="116"/>
      <c r="D99" s="86"/>
      <c r="E99" s="86"/>
      <c r="F99" s="86"/>
      <c r="G99" s="86"/>
    </row>
    <row r="100" spans="1:7" ht="20.100000000000001" customHeight="1">
      <c r="A100" s="116"/>
      <c r="B100" s="116"/>
      <c r="C100" s="116"/>
      <c r="D100" s="86"/>
      <c r="E100" s="86"/>
      <c r="F100" s="86"/>
      <c r="G100" s="86"/>
    </row>
    <row r="101" spans="1:7" ht="20.100000000000001" customHeight="1">
      <c r="A101" s="116"/>
      <c r="B101" s="116"/>
      <c r="C101" s="116"/>
      <c r="D101" s="86"/>
      <c r="E101" s="86"/>
      <c r="F101" s="86"/>
      <c r="G101" s="86"/>
    </row>
    <row r="102" spans="1:7" ht="20.100000000000001" customHeight="1">
      <c r="A102" s="116"/>
      <c r="B102" s="116"/>
      <c r="C102" s="116"/>
      <c r="D102" s="86"/>
      <c r="E102" s="86"/>
      <c r="F102" s="86"/>
      <c r="G102" s="86"/>
    </row>
    <row r="103" spans="1:7" ht="20.100000000000001" customHeight="1">
      <c r="A103" s="116"/>
      <c r="B103" s="116"/>
      <c r="C103" s="116"/>
      <c r="D103" s="86"/>
      <c r="E103" s="86"/>
      <c r="F103" s="86"/>
      <c r="G103" s="86"/>
    </row>
    <row r="104" spans="1:7" ht="20.100000000000001" customHeight="1">
      <c r="A104" s="116"/>
      <c r="B104" s="116"/>
      <c r="C104" s="116"/>
      <c r="D104" s="86"/>
      <c r="E104" s="86"/>
      <c r="F104" s="86"/>
      <c r="G104" s="86"/>
    </row>
    <row r="105" spans="1:7" ht="20.100000000000001" customHeight="1">
      <c r="A105" s="116"/>
      <c r="B105" s="116"/>
      <c r="C105" s="116"/>
      <c r="D105" s="86"/>
      <c r="E105" s="86"/>
      <c r="F105" s="86"/>
      <c r="G105" s="86"/>
    </row>
    <row r="106" spans="1:7" ht="20.100000000000001" customHeight="1">
      <c r="A106" s="116"/>
      <c r="B106" s="116"/>
      <c r="C106" s="116"/>
      <c r="D106" s="86"/>
      <c r="E106" s="86"/>
      <c r="F106" s="86"/>
      <c r="G106" s="86"/>
    </row>
    <row r="107" spans="1:7" ht="20.100000000000001" customHeight="1">
      <c r="A107" s="116"/>
      <c r="B107" s="116"/>
      <c r="C107" s="116"/>
      <c r="D107" s="86"/>
      <c r="E107" s="86"/>
      <c r="F107" s="86"/>
      <c r="G107" s="86"/>
    </row>
    <row r="108" spans="1:7" ht="20.100000000000001" customHeight="1">
      <c r="A108" s="116"/>
      <c r="B108" s="116"/>
      <c r="C108" s="116"/>
      <c r="D108" s="86"/>
      <c r="E108" s="86"/>
      <c r="F108" s="86"/>
      <c r="G108" s="86"/>
    </row>
    <row r="109" spans="1:7" ht="20.100000000000001" customHeight="1">
      <c r="A109" s="116"/>
      <c r="B109" s="116"/>
      <c r="C109" s="116"/>
      <c r="D109" s="86"/>
      <c r="E109" s="86"/>
      <c r="F109" s="86"/>
      <c r="G109" s="86"/>
    </row>
    <row r="110" spans="1:7" ht="20.100000000000001" customHeight="1">
      <c r="A110" s="116"/>
      <c r="B110" s="116"/>
      <c r="C110" s="116"/>
      <c r="D110" s="86"/>
      <c r="E110" s="86"/>
      <c r="F110" s="86"/>
      <c r="G110" s="86"/>
    </row>
    <row r="111" spans="1:7" ht="20.100000000000001" customHeight="1">
      <c r="A111" s="116"/>
      <c r="B111" s="116"/>
      <c r="C111" s="116"/>
      <c r="D111" s="86"/>
      <c r="E111" s="86"/>
      <c r="F111" s="86"/>
      <c r="G111" s="86"/>
    </row>
  </sheetData>
  <autoFilter ref="A1:C44">
    <sortState ref="A2:C98">
      <sortCondition ref="A1:A44"/>
    </sortState>
  </autoFilter>
  <sortState ref="A2:B111">
    <sortCondition ref="A58"/>
  </sortState>
  <mergeCells count="24">
    <mergeCell ref="D73:E73"/>
    <mergeCell ref="F73:G73"/>
    <mergeCell ref="D58:E58"/>
    <mergeCell ref="F58:G58"/>
    <mergeCell ref="D61:E61"/>
    <mergeCell ref="F61:G61"/>
    <mergeCell ref="D65:E65"/>
    <mergeCell ref="F65:G65"/>
    <mergeCell ref="D20:E20"/>
    <mergeCell ref="F20:G20"/>
    <mergeCell ref="D62:E62"/>
    <mergeCell ref="F62:G62"/>
    <mergeCell ref="D1:E1"/>
    <mergeCell ref="F1:G1"/>
    <mergeCell ref="D6:E6"/>
    <mergeCell ref="F6:G6"/>
    <mergeCell ref="D11:E11"/>
    <mergeCell ref="F11:G11"/>
    <mergeCell ref="D28:E28"/>
    <mergeCell ref="F28:G28"/>
    <mergeCell ref="D31:E31"/>
    <mergeCell ref="F31:G31"/>
    <mergeCell ref="D46:E46"/>
    <mergeCell ref="F46:G4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sqref="A1:XFD1048576"/>
    </sheetView>
  </sheetViews>
  <sheetFormatPr defaultColWidth="9.140625" defaultRowHeight="12.75"/>
  <sheetData>
    <row r="1" spans="1:1">
      <c r="A1" s="13" t="s">
        <v>3185</v>
      </c>
    </row>
    <row r="2" spans="1:1">
      <c r="A2" s="12" t="s">
        <v>3186</v>
      </c>
    </row>
    <row r="4" spans="1:1">
      <c r="A4" s="13" t="s">
        <v>3187</v>
      </c>
    </row>
    <row r="5" spans="1:1">
      <c r="A5" s="12" t="s">
        <v>3188</v>
      </c>
    </row>
    <row r="7" spans="1:1">
      <c r="A7" s="13" t="s">
        <v>3189</v>
      </c>
    </row>
    <row r="8" spans="1:1">
      <c r="A8" s="12" t="s">
        <v>3190</v>
      </c>
    </row>
    <row r="11" spans="1:1">
      <c r="A11" s="13" t="s">
        <v>3192</v>
      </c>
    </row>
    <row r="12" spans="1:1">
      <c r="A12" s="12" t="s">
        <v>3191</v>
      </c>
    </row>
    <row r="14" spans="1:1">
      <c r="A14" s="13" t="s">
        <v>3196</v>
      </c>
    </row>
    <row r="15" spans="1:1">
      <c r="A15" s="12" t="s">
        <v>3197</v>
      </c>
    </row>
    <row r="16" spans="1:1">
      <c r="A16" s="12"/>
    </row>
    <row r="19" spans="5:5">
      <c r="E19" s="53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67</vt:i4>
      </vt:variant>
    </vt:vector>
  </HeadingPairs>
  <TitlesOfParts>
    <vt:vector size="79" baseType="lpstr">
      <vt:lpstr>Wine Tour Reservations</vt:lpstr>
      <vt:lpstr>BODEGAS</vt:lpstr>
      <vt:lpstr>Tarifas Claudio</vt:lpstr>
      <vt:lpstr>Tarifas OSQUI</vt:lpstr>
      <vt:lpstr>Shipping</vt:lpstr>
      <vt:lpstr>Sample Itis</vt:lpstr>
      <vt:lpstr>Tour PRICES+Transfers</vt:lpstr>
      <vt:lpstr>Otros Transfers</vt:lpstr>
      <vt:lpstr>Emails</vt:lpstr>
      <vt:lpstr>Timing</vt:lpstr>
      <vt:lpstr>Hotels</vt:lpstr>
      <vt:lpstr>Sheet1</vt:lpstr>
      <vt:lpstr>Achaval</vt:lpstr>
      <vt:lpstr>Alfa_Crux</vt:lpstr>
      <vt:lpstr>Alpasión</vt:lpstr>
      <vt:lpstr>Altavista</vt:lpstr>
      <vt:lpstr>Altus</vt:lpstr>
      <vt:lpstr>AMP</vt:lpstr>
      <vt:lpstr>Andeluna</vt:lpstr>
      <vt:lpstr>Atamisque</vt:lpstr>
      <vt:lpstr>Benegas_Lynch</vt:lpstr>
      <vt:lpstr>Bodega_Rolland</vt:lpstr>
      <vt:lpstr>Bressia</vt:lpstr>
      <vt:lpstr>Caelum</vt:lpstr>
      <vt:lpstr>Carmine_Granata</vt:lpstr>
      <vt:lpstr>Casarena</vt:lpstr>
      <vt:lpstr>Cepas_Elegidas</vt:lpstr>
      <vt:lpstr>Chandon</vt:lpstr>
      <vt:lpstr>Cheval_des_Andes</vt:lpstr>
      <vt:lpstr>Claroscuro</vt:lpstr>
      <vt:lpstr>Clos_de_Chacras</vt:lpstr>
      <vt:lpstr>Corazon_del_Sol</vt:lpstr>
      <vt:lpstr>Cruzat</vt:lpstr>
      <vt:lpstr>De_Angeles</vt:lpstr>
      <vt:lpstr>Diamandes</vt:lpstr>
      <vt:lpstr>Domaine_Bousquet</vt:lpstr>
      <vt:lpstr>Dominio_del_Plata</vt:lpstr>
      <vt:lpstr>Durigutti</vt:lpstr>
      <vt:lpstr>Enzo_Bianchi</vt:lpstr>
      <vt:lpstr>Familia_Blanco</vt:lpstr>
      <vt:lpstr>Familia_Cassone</vt:lpstr>
      <vt:lpstr>Finca_Bandini</vt:lpstr>
      <vt:lpstr>Finca_Decero</vt:lpstr>
      <vt:lpstr>Finca_LaEscarcha</vt:lpstr>
      <vt:lpstr>Foster_Lorca</vt:lpstr>
      <vt:lpstr>Gimenez_Riili</vt:lpstr>
      <vt:lpstr>Huarpe</vt:lpstr>
      <vt:lpstr>Kaiken</vt:lpstr>
      <vt:lpstr>La_Azul</vt:lpstr>
      <vt:lpstr>Lagarde</vt:lpstr>
      <vt:lpstr>Lagrade_1</vt:lpstr>
      <vt:lpstr>LunaAustral</vt:lpstr>
      <vt:lpstr>Maal</vt:lpstr>
      <vt:lpstr>Martino_Wines</vt:lpstr>
      <vt:lpstr>Masi</vt:lpstr>
      <vt:lpstr>Matervini</vt:lpstr>
      <vt:lpstr>Melipal</vt:lpstr>
      <vt:lpstr>Mendel</vt:lpstr>
      <vt:lpstr>Monteviejo</vt:lpstr>
      <vt:lpstr>Penedo_Borges</vt:lpstr>
      <vt:lpstr>Piedra_Negra</vt:lpstr>
      <vt:lpstr>Pulenta_Estate</vt:lpstr>
      <vt:lpstr>Renacer</vt:lpstr>
      <vt:lpstr>Rolland</vt:lpstr>
      <vt:lpstr>Ruca</vt:lpstr>
      <vt:lpstr>Salentein</vt:lpstr>
      <vt:lpstr>Solo_Contigo</vt:lpstr>
      <vt:lpstr>Sottano</vt:lpstr>
      <vt:lpstr>Tempus_Alba</vt:lpstr>
      <vt:lpstr>Terrazas</vt:lpstr>
      <vt:lpstr>top</vt:lpstr>
      <vt:lpstr>Trez_Wines</vt:lpstr>
      <vt:lpstr>Viamonte</vt:lpstr>
      <vt:lpstr>Viña_Cobos</vt:lpstr>
      <vt:lpstr>Viña_Las_Perdices</vt:lpstr>
      <vt:lpstr>ViñaAlicia</vt:lpstr>
      <vt:lpstr>Vistalba</vt:lpstr>
      <vt:lpstr>Zaina</vt:lpstr>
      <vt:lpstr>Zuccardi</vt:lpstr>
    </vt:vector>
  </TitlesOfParts>
  <Company>USO DOMESTICO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Ampora</dc:creator>
  <cp:lastModifiedBy>Office</cp:lastModifiedBy>
  <cp:lastPrinted>2020-01-27T20:16:42Z</cp:lastPrinted>
  <dcterms:created xsi:type="dcterms:W3CDTF">2006-10-12T23:36:24Z</dcterms:created>
  <dcterms:modified xsi:type="dcterms:W3CDTF">2023-07-28T20:34:55Z</dcterms:modified>
</cp:coreProperties>
</file>